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865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名前" sheetId="4" state="hidden" r:id="rId4"/>
    <sheet name="参加料" sheetId="5" state="hidden" r:id="rId5"/>
  </sheets>
  <definedNames>
    <definedName name="_xlfn.COUNTIFS" hidden="1">#NAME?</definedName>
    <definedName name="_xlnm.Print_Area" localSheetId="1">'申込一覧'!$A$1:$M$96</definedName>
    <definedName name="_xlnm.Print_Titles" localSheetId="1">'申込一覧'!$16:$16</definedName>
    <definedName name="ﾅﾝﾊﾞｰ">'申込一覧'!$B$17:$B$96</definedName>
    <definedName name="一般女子">'名前'!$G$15:$G$22</definedName>
    <definedName name="一般男子">'名前'!$G$4:$G$11</definedName>
    <definedName name="県名_個人">'名前'!$T$5:$T$52</definedName>
    <definedName name="高校女子">'名前'!$J$21:$J$34</definedName>
    <definedName name="高校男子">'名前'!$J$4:$J$17</definedName>
    <definedName name="種別">'名前'!$F$36:$F$38</definedName>
    <definedName name="性別">'名前'!$D$4:$D$5</definedName>
    <definedName name="中学女子">'名前'!$M$26:$M$44</definedName>
    <definedName name="中学男子">'名前'!$M$4:$M$22</definedName>
    <definedName name="都道府県名">'名前'!$B$4:$B$52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6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<sst xmlns="http://schemas.openxmlformats.org/spreadsheetml/2006/main" count="401" uniqueCount="261">
  <si>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</si>
  <si>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</si>
  <si>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</si>
  <si>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</si>
  <si>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</si>
  <si>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</si>
  <si>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</si>
  <si>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</si>
  <si>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</si>
  <si>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</si>
  <si>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</si>
  <si>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</si>
  <si>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</si>
  <si>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</si>
  <si>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</si>
  <si>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</si>
  <si>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</si>
  <si>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</si>
  <si>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</si>
  <si>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</si>
  <si>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</si>
  <si>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</si>
  <si>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</si>
  <si>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</si>
  <si>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</si>
  <si>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</si>
  <si>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</si>
  <si>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</si>
  <si>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</si>
  <si>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</si>
  <si>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</si>
  <si>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</si>
  <si>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</si>
  <si>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</si>
  <si>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</si>
  <si>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</si>
  <si>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</si>
  <si>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</si>
  <si>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</si>
  <si>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</si>
  <si>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</si>
  <si>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</si>
  <si>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</si>
  <si>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</si>
  <si>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</si>
  <si>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</si>
  <si>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</si>
  <si>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</si>
  <si>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</si>
  <si>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</si>
  <si>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</si>
  <si>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</si>
  <si>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</si>
  <si>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</si>
  <si>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</si>
  <si>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</si>
  <si>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</si>
  <si>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</si>
  <si>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</si>
  <si>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</si>
  <si>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</si>
  <si>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</si>
  <si>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</si>
  <si>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</si>
  <si>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</si>
  <si>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</si>
  <si>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</si>
  <si>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</si>
  <si>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</si>
  <si>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</si>
  <si>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</si>
  <si>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</si>
  <si>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</si>
  <si>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</si>
  <si>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</si>
  <si>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</si>
  <si>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</si>
  <si>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</si>
  <si>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</si>
  <si>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</si>
  <si>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</si>
  <si>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</si>
  <si>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</si>
  <si>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</si>
  <si>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</si>
  <si>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</si>
  <si>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</si>
  <si>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</si>
  <si>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</si>
  <si>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</si>
  <si>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</si>
  <si>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</si>
  <si>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</si>
  <si>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</si>
  <si>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</si>
  <si>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</si>
  <si>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</si>
  <si>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</si>
  <si>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【8】</t>
  </si>
  <si>
    <t>入力について不明な点は，下記までご連絡ください。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</si>
  <si>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</si>
  <si>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</si>
  <si>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</si>
  <si>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</si>
  <si>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</si>
  <si>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</si>
  <si>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</si>
  <si>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</si>
  <si>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</si>
  <si>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</si>
  <si>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</si>
  <si>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</si>
  <si>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</si>
  <si>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</si>
  <si>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</si>
  <si>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</si>
  <si>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</si>
  <si>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</si>
  <si>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</si>
  <si>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</si>
  <si>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</si>
  <si>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</si>
  <si>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</si>
  <si>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</si>
  <si>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</si>
  <si>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</si>
  <si>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</si>
  <si>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</si>
  <si>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</si>
  <si>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</si>
  <si>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</si>
  <si>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</si>
  <si>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</si>
  <si>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</si>
  <si>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</si>
  <si>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</si>
  <si>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</si>
  <si>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</si>
  <si>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</si>
  <si>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</si>
  <si>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</si>
  <si>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</si>
  <si>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</si>
  <si>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中学校</t>
  </si>
  <si>
    <t>1種目</t>
  </si>
  <si>
    <t>一般男子</t>
  </si>
  <si>
    <t>一般女子</t>
  </si>
  <si>
    <t>高校男子</t>
  </si>
  <si>
    <t>高校女子</t>
  </si>
  <si>
    <t>中学男子</t>
  </si>
  <si>
    <t>中学女子</t>
  </si>
  <si>
    <t>各項目の先頭セルにあるコメントをよく読んで記入してくだい。</t>
  </si>
  <si>
    <t>「 性別 」 「都道府県 」「 種目 」はプルダウンから選択してください。</t>
  </si>
  <si>
    <t>【5】</t>
  </si>
  <si>
    <t>【6】</t>
  </si>
  <si>
    <t>　　　徳島陸上競技協会　記録・情報処理　　担当　　川井　賢一</t>
  </si>
  <si>
    <t>　　　　　　　　　携帯電話　０９０－８６９７－９２５４</t>
  </si>
  <si>
    <t>【7】</t>
  </si>
  <si>
    <r>
      <t>ファイル名に校名などの</t>
    </r>
    <r>
      <rPr>
        <sz val="14"/>
        <color indexed="10"/>
        <rFont val="ＭＳ Ｐゴシック"/>
        <family val="3"/>
      </rPr>
      <t>所属名を記入</t>
    </r>
    <r>
      <rPr>
        <sz val="14"/>
        <color indexed="8"/>
        <rFont val="ＭＳ Ｐゴシック"/>
        <family val="3"/>
      </rPr>
      <t>してください。</t>
    </r>
  </si>
  <si>
    <t>　　　　　　　　　 　大岩　靖 （携帯090-8693-1917）</t>
  </si>
  <si>
    <t>〒772-0032　　  鳴門市大津町吉永251-14</t>
  </si>
  <si>
    <r>
      <t>メールアドレス　：　t</t>
    </r>
    <r>
      <rPr>
        <sz val="14"/>
        <color indexed="8"/>
        <rFont val="ＭＳ Ｐゴシック"/>
        <family val="3"/>
      </rPr>
      <t>okushima.tf.ent.kk@gmail.com</t>
    </r>
  </si>
  <si>
    <t>作成した本ファイルを保存して、下記アドレス宛へ送信してください。</t>
  </si>
  <si>
    <t>所属長が捺印した申込一覧表を，下記の宛先へ送ってください。</t>
  </si>
  <si>
    <t>NO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</si>
  <si>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</si>
  <si>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</si>
  <si>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</si>
  <si>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</si>
  <si>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</si>
  <si>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</si>
  <si>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</si>
  <si>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文書</t>
  </si>
  <si>
    <t>種目数</t>
  </si>
  <si>
    <t>リレー</t>
  </si>
  <si>
    <t>リレー</t>
  </si>
  <si>
    <t>個人種目</t>
  </si>
  <si>
    <t>徳島県強化投てき記録会 参加申込み一覧表</t>
  </si>
  <si>
    <t>　　　　　　　　　　　 記録・情報処理　担当　　川井　賢一</t>
  </si>
  <si>
    <t>所属
〒番号</t>
  </si>
  <si>
    <t>所属
住所</t>
  </si>
  <si>
    <t>令和２年度</t>
  </si>
  <si>
    <t>第3・4回</t>
  </si>
  <si>
    <r>
      <t>この申込みファイルは</t>
    </r>
    <r>
      <rPr>
        <b/>
        <sz val="18"/>
        <color indexed="10"/>
        <rFont val="ＭＳ Ｐゴシック"/>
        <family val="3"/>
      </rPr>
      <t>「令和3年3月14日実施の第3回・第4回徳島県投てき記録会」</t>
    </r>
    <r>
      <rPr>
        <sz val="14"/>
        <color indexed="8"/>
        <rFont val="ＭＳ Ｐゴシック"/>
        <family val="3"/>
      </rPr>
      <t>です。</t>
    </r>
  </si>
  <si>
    <t>〆切　　第3回・第4回 3月5日(金)　</t>
  </si>
  <si>
    <t>男_第3回砲丸投</t>
  </si>
  <si>
    <t>男_第3回円盤投</t>
  </si>
  <si>
    <t>男_第3回ハンマー投</t>
  </si>
  <si>
    <t>女_第3回砲丸投</t>
  </si>
  <si>
    <t>女_第3回円盤投</t>
  </si>
  <si>
    <t>女_第3回ハンマー投</t>
  </si>
  <si>
    <t>男高_第3回砲丸投</t>
  </si>
  <si>
    <t>男高_第3回円盤投</t>
  </si>
  <si>
    <t>男高_第3回ハンマー投</t>
  </si>
  <si>
    <t>女高_第3回砲丸投</t>
  </si>
  <si>
    <t>女高_第3回円盤投</t>
  </si>
  <si>
    <t>女高_第3回ハンマー投</t>
  </si>
  <si>
    <t>男中_第3回砲丸投</t>
  </si>
  <si>
    <t>男中_第3回円盤投</t>
  </si>
  <si>
    <t>女中_第3回砲丸投</t>
  </si>
  <si>
    <t>女中_第3回円盤投</t>
  </si>
  <si>
    <t>男_第4回砲丸投</t>
  </si>
  <si>
    <t>男_第4回円盤投</t>
  </si>
  <si>
    <t>男_第4回ハンマー投</t>
  </si>
  <si>
    <t>女_第4回砲丸投</t>
  </si>
  <si>
    <t>女_第4回円盤投</t>
  </si>
  <si>
    <t>女_第4回ハンマー投</t>
  </si>
  <si>
    <t>男高_第4回砲丸投</t>
  </si>
  <si>
    <t>男高_第4回円盤投</t>
  </si>
  <si>
    <t>男高_第4回ハンマー投</t>
  </si>
  <si>
    <t>女高_第4回砲丸投</t>
  </si>
  <si>
    <t>女高_第4回円盤投</t>
  </si>
  <si>
    <t>女高_第4回ハンマー投</t>
  </si>
  <si>
    <t>男中_第4回砲丸投</t>
  </si>
  <si>
    <t>男中_第4回円盤投</t>
  </si>
  <si>
    <t>女中_第4回砲丸投</t>
  </si>
  <si>
    <t>女中_第4回円盤投</t>
  </si>
  <si>
    <t>女_第4回ハンマー投</t>
  </si>
  <si>
    <t>08103</t>
  </si>
  <si>
    <t>08103</t>
  </si>
  <si>
    <t>08603</t>
  </si>
  <si>
    <t>08603</t>
  </si>
  <si>
    <t>08903</t>
  </si>
  <si>
    <t>08903</t>
  </si>
  <si>
    <t>08104</t>
  </si>
  <si>
    <t>08104</t>
  </si>
  <si>
    <t>08604</t>
  </si>
  <si>
    <t>08604</t>
  </si>
  <si>
    <t>08904</t>
  </si>
  <si>
    <t>08904</t>
  </si>
  <si>
    <t>08403</t>
  </si>
  <si>
    <t>08403</t>
  </si>
  <si>
    <t>08803</t>
  </si>
  <si>
    <t>08803</t>
  </si>
  <si>
    <t>09403</t>
  </si>
  <si>
    <t>09403</t>
  </si>
  <si>
    <t>08404</t>
  </si>
  <si>
    <t>08404</t>
  </si>
  <si>
    <t>08804</t>
  </si>
  <si>
    <t>08804</t>
  </si>
  <si>
    <t>09404</t>
  </si>
  <si>
    <t>09404</t>
  </si>
  <si>
    <t>08353</t>
  </si>
  <si>
    <t>09653</t>
  </si>
  <si>
    <t>08354</t>
  </si>
  <si>
    <t>09654</t>
  </si>
  <si>
    <t>08233</t>
  </si>
  <si>
    <t>08733</t>
  </si>
  <si>
    <t>09133</t>
  </si>
  <si>
    <t>08234</t>
  </si>
  <si>
    <t>09134</t>
  </si>
  <si>
    <t>08734</t>
  </si>
  <si>
    <t>09433</t>
  </si>
  <si>
    <t>08834</t>
  </si>
  <si>
    <t>08553</t>
  </si>
  <si>
    <t>08853</t>
  </si>
  <si>
    <t>08554</t>
  </si>
  <si>
    <t>08854</t>
  </si>
  <si>
    <t>08433</t>
  </si>
  <si>
    <t>08833</t>
  </si>
  <si>
    <t>08434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</si>
</sst>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[=1]&quot;○&quot;;General"/>
    <numFmt numFmtId="190" formatCode="000\-0000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1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2" borderId="10" xfId="0" applyFill="1" applyBorder="1" applyAlignment="1" applyProtection="1">
      <alignment vertical="center" shrinkToFit="1"/>
      <protection locked="0"/>
    </xf>
    <xf numFmtId="0" fontId="0" fillId="32" borderId="11" xfId="0" applyFill="1" applyBorder="1" applyAlignment="1" applyProtection="1">
      <alignment vertical="center" shrinkToFit="1"/>
      <protection locked="0"/>
    </xf>
    <xf numFmtId="0" fontId="6" fillId="32" borderId="11" xfId="0" applyFont="1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vertical="center" shrinkToFit="1"/>
      <protection locked="0"/>
    </xf>
    <xf numFmtId="0" fontId="0" fillId="32" borderId="13" xfId="0" applyFill="1" applyBorder="1" applyAlignment="1" applyProtection="1">
      <alignment vertical="center" shrinkToFit="1"/>
      <protection locked="0"/>
    </xf>
    <xf numFmtId="0" fontId="6" fillId="32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13" fillId="32" borderId="11" xfId="0" applyFont="1" applyFill="1" applyBorder="1" applyAlignment="1" applyProtection="1">
      <alignment horizontal="center" vertical="center" shrinkToFit="1"/>
      <protection locked="0"/>
    </xf>
    <xf numFmtId="177" fontId="13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13" xfId="0" applyFont="1" applyFill="1" applyBorder="1" applyAlignment="1" applyProtection="1">
      <alignment horizontal="center" vertical="center" shrinkToFit="1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 shrinkToFit="1"/>
    </xf>
    <xf numFmtId="49" fontId="4" fillId="0" borderId="19" xfId="0" applyNumberFormat="1" applyFont="1" applyFill="1" applyBorder="1" applyAlignment="1">
      <alignment horizontal="right" vertical="center" shrinkToFit="1"/>
    </xf>
    <xf numFmtId="49" fontId="4" fillId="0" borderId="20" xfId="0" applyNumberFormat="1" applyFont="1" applyFill="1" applyBorder="1" applyAlignment="1">
      <alignment horizontal="right" vertical="center" shrinkToFit="1"/>
    </xf>
    <xf numFmtId="0" fontId="13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right" vertical="center" shrinkToFit="1"/>
    </xf>
    <xf numFmtId="188" fontId="0" fillId="32" borderId="22" xfId="0" applyNumberFormat="1" applyFill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179" fontId="1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left" vertical="center" indent="1"/>
      <protection/>
    </xf>
    <xf numFmtId="6" fontId="0" fillId="0" borderId="18" xfId="0" applyNumberFormat="1" applyBorder="1" applyAlignment="1" applyProtection="1">
      <alignment horizontal="right" vertical="center" shrinkToFit="1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49" fontId="3" fillId="0" borderId="0" xfId="61" applyNumberFormat="1" applyAlignment="1" applyProtection="1">
      <alignment/>
      <protection/>
    </xf>
    <xf numFmtId="0" fontId="0" fillId="0" borderId="30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5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right" vertical="center" wrapTex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10" fillId="0" borderId="0" xfId="0" applyFont="1" applyAlignment="1" applyProtection="1">
      <alignment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49" fontId="4" fillId="34" borderId="19" xfId="0" applyNumberFormat="1" applyFont="1" applyFill="1" applyBorder="1" applyAlignment="1">
      <alignment horizontal="left" vertical="center" shrinkToFit="1"/>
    </xf>
    <xf numFmtId="49" fontId="4" fillId="34" borderId="36" xfId="0" applyNumberFormat="1" applyFont="1" applyFill="1" applyBorder="1" applyAlignment="1">
      <alignment horizontal="left" vertical="center" shrinkToFit="1"/>
    </xf>
    <xf numFmtId="49" fontId="4" fillId="0" borderId="19" xfId="0" applyNumberFormat="1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shrinkToFit="1"/>
    </xf>
    <xf numFmtId="0" fontId="3" fillId="0" borderId="37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6" fontId="0" fillId="0" borderId="35" xfId="0" applyNumberFormat="1" applyFont="1" applyFill="1" applyBorder="1" applyAlignment="1">
      <alignment vertical="center" shrinkToFit="1"/>
    </xf>
    <xf numFmtId="189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6" fontId="0" fillId="0" borderId="41" xfId="0" applyNumberFormat="1" applyBorder="1" applyAlignment="1" applyProtection="1">
      <alignment horizontal="center" vertical="center"/>
      <protection hidden="1"/>
    </xf>
    <xf numFmtId="6" fontId="0" fillId="0" borderId="21" xfId="0" applyNumberFormat="1" applyBorder="1" applyAlignment="1" applyProtection="1">
      <alignment horizontal="center" vertical="center"/>
      <protection hidden="1"/>
    </xf>
    <xf numFmtId="6" fontId="0" fillId="0" borderId="42" xfId="0" applyNumberFormat="1" applyBorder="1" applyAlignment="1" applyProtection="1">
      <alignment horizontal="center" vertical="center"/>
      <protection hidden="1"/>
    </xf>
    <xf numFmtId="6" fontId="3" fillId="0" borderId="43" xfId="0" applyNumberFormat="1" applyFont="1" applyBorder="1" applyAlignment="1" applyProtection="1">
      <alignment horizontal="center" vertical="center"/>
      <protection hidden="1"/>
    </xf>
    <xf numFmtId="6" fontId="3" fillId="0" borderId="44" xfId="0" applyNumberFormat="1" applyFont="1" applyBorder="1" applyAlignment="1" applyProtection="1">
      <alignment horizontal="center" vertical="center"/>
      <protection hidden="1"/>
    </xf>
    <xf numFmtId="179" fontId="11" fillId="0" borderId="0" xfId="0" applyNumberFormat="1" applyFont="1" applyAlignment="1" applyProtection="1">
      <alignment horizontal="right" vertical="center"/>
      <protection hidden="1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186" fontId="10" fillId="32" borderId="15" xfId="0" applyNumberFormat="1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6" fontId="0" fillId="0" borderId="15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8" fillId="36" borderId="41" xfId="0" applyFont="1" applyFill="1" applyBorder="1" applyAlignment="1" applyProtection="1">
      <alignment horizontal="left" vertical="center" indent="2"/>
      <protection locked="0"/>
    </xf>
    <xf numFmtId="0" fontId="8" fillId="36" borderId="21" xfId="0" applyFont="1" applyFill="1" applyBorder="1" applyAlignment="1" applyProtection="1">
      <alignment horizontal="left" vertical="center" indent="2"/>
      <protection locked="0"/>
    </xf>
    <xf numFmtId="0" fontId="8" fillId="36" borderId="44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Alignment="1" applyProtection="1">
      <alignment horizontal="distributed" vertical="center" wrapText="1"/>
      <protection/>
    </xf>
    <xf numFmtId="190" fontId="8" fillId="36" borderId="41" xfId="0" applyNumberFormat="1" applyFont="1" applyFill="1" applyBorder="1" applyAlignment="1" applyProtection="1">
      <alignment horizontal="center" vertical="center"/>
      <protection locked="0"/>
    </xf>
    <xf numFmtId="190" fontId="8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8" fillId="32" borderId="41" xfId="0" applyFont="1" applyFill="1" applyBorder="1" applyAlignment="1" applyProtection="1">
      <alignment horizontal="center" vertical="center"/>
      <protection locked="0"/>
    </xf>
    <xf numFmtId="0" fontId="8" fillId="32" borderId="21" xfId="0" applyFont="1" applyFill="1" applyBorder="1" applyAlignment="1" applyProtection="1">
      <alignment horizontal="center" vertical="center"/>
      <protection locked="0"/>
    </xf>
    <xf numFmtId="0" fontId="8" fillId="32" borderId="44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89" fontId="3" fillId="0" borderId="17" xfId="0" applyNumberFormat="1" applyFont="1" applyFill="1" applyBorder="1" applyAlignment="1">
      <alignment horizontal="center" vertical="center" shrinkToFit="1"/>
    </xf>
    <xf numFmtId="189" fontId="3" fillId="0" borderId="19" xfId="0" applyNumberFormat="1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38100</xdr:rowOff>
    </xdr:from>
    <xdr:to>
      <xdr:col>1</xdr:col>
      <xdr:colOff>7000875</xdr:colOff>
      <xdr:row>11</xdr:row>
      <xdr:rowOff>133350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81300"/>
          <a:ext cx="7324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3</xdr:row>
      <xdr:rowOff>133350</xdr:rowOff>
    </xdr:from>
    <xdr:to>
      <xdr:col>14</xdr:col>
      <xdr:colOff>9525</xdr:colOff>
      <xdr:row>3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620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6</xdr:row>
      <xdr:rowOff>123825</xdr:rowOff>
    </xdr:from>
    <xdr:to>
      <xdr:col>4</xdr:col>
      <xdr:colOff>209550</xdr:colOff>
      <xdr:row>6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6859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PageLayoutView="0" workbookViewId="0" topLeftCell="A1">
      <selection activeCell="B25" sqref="B25"/>
    </sheetView>
  </sheetViews>
  <sheetFormatPr defaultColWidth="9.00390625" defaultRowHeight="13.5"/>
  <cols>
    <col min="1" max="1" width="4.50390625" style="0" bestFit="1" customWidth="1"/>
    <col min="2" max="2" width="92.625" style="0" customWidth="1"/>
    <col min="3" max="3" width="9.00390625" style="0" customWidth="1"/>
  </cols>
  <sheetData>
    <row r="1" spans="1:2" ht="55.5">
      <c r="A1" s="106" t="s">
        <v>95</v>
      </c>
      <c r="B1" s="106"/>
    </row>
    <row r="3" spans="1:2" s="13" customFormat="1" ht="21" customHeight="1">
      <c r="A3" s="13" t="s">
        <v>89</v>
      </c>
      <c r="B3" s="13" t="s">
        <v>96</v>
      </c>
    </row>
    <row r="4" s="13" customFormat="1" ht="21" customHeight="1">
      <c r="B4" s="70" t="s">
        <v>183</v>
      </c>
    </row>
    <row r="5" spans="1:2" s="13" customFormat="1" ht="21" customHeight="1">
      <c r="A5" s="13" t="s">
        <v>90</v>
      </c>
      <c r="B5" s="70" t="s">
        <v>158</v>
      </c>
    </row>
    <row r="6" spans="1:2" s="13" customFormat="1" ht="21" customHeight="1">
      <c r="A6" s="13" t="s">
        <v>91</v>
      </c>
      <c r="B6" s="13" t="s">
        <v>97</v>
      </c>
    </row>
    <row r="7" spans="1:2" s="13" customFormat="1" ht="21" customHeight="1">
      <c r="A7" s="13" t="s">
        <v>92</v>
      </c>
      <c r="B7" s="13" t="s">
        <v>93</v>
      </c>
    </row>
    <row r="8" s="13" customFormat="1" ht="21" customHeight="1">
      <c r="B8" s="67" t="s">
        <v>151</v>
      </c>
    </row>
    <row r="9" s="13" customFormat="1" ht="21" customHeight="1">
      <c r="B9" s="13" t="s">
        <v>94</v>
      </c>
    </row>
    <row r="10" s="13" customFormat="1" ht="21" customHeight="1"/>
    <row r="11" s="13" customFormat="1" ht="21" customHeight="1"/>
    <row r="12" s="13" customFormat="1" ht="21" customHeight="1"/>
    <row r="13" spans="1:2" s="13" customFormat="1" ht="21" customHeight="1">
      <c r="A13" s="13" t="s">
        <v>153</v>
      </c>
      <c r="B13" s="13" t="s">
        <v>152</v>
      </c>
    </row>
    <row r="14" spans="1:2" s="13" customFormat="1" ht="21" customHeight="1">
      <c r="A14" s="13" t="s">
        <v>154</v>
      </c>
      <c r="B14" s="71" t="s">
        <v>162</v>
      </c>
    </row>
    <row r="15" s="13" customFormat="1" ht="21" customHeight="1">
      <c r="B15" s="72" t="s">
        <v>184</v>
      </c>
    </row>
    <row r="16" s="13" customFormat="1" ht="21" customHeight="1">
      <c r="B16" s="70" t="s">
        <v>161</v>
      </c>
    </row>
    <row r="17" s="13" customFormat="1" ht="21" customHeight="1">
      <c r="B17" s="70" t="s">
        <v>178</v>
      </c>
    </row>
    <row r="18" spans="1:2" s="13" customFormat="1" ht="21" customHeight="1">
      <c r="A18" s="13" t="s">
        <v>157</v>
      </c>
      <c r="B18" s="68" t="s">
        <v>163</v>
      </c>
    </row>
    <row r="19" s="13" customFormat="1" ht="21" customHeight="1">
      <c r="B19" s="72" t="s">
        <v>184</v>
      </c>
    </row>
    <row r="20" s="13" customFormat="1" ht="21" customHeight="1">
      <c r="B20" s="69" t="s">
        <v>160</v>
      </c>
    </row>
    <row r="21" s="13" customFormat="1" ht="21" customHeight="1">
      <c r="B21" s="69" t="s">
        <v>159</v>
      </c>
    </row>
    <row r="22" spans="1:2" s="13" customFormat="1" ht="21" customHeight="1">
      <c r="A22" s="13" t="s">
        <v>98</v>
      </c>
      <c r="B22" s="13" t="s">
        <v>99</v>
      </c>
    </row>
    <row r="23" s="13" customFormat="1" ht="21" customHeight="1">
      <c r="B23" s="13" t="s">
        <v>155</v>
      </c>
    </row>
    <row r="24" s="13" customFormat="1" ht="21" customHeight="1">
      <c r="B24" s="13" t="s">
        <v>156</v>
      </c>
    </row>
    <row r="25" s="13" customFormat="1" ht="17.25"/>
    <row r="26" s="13" customFormat="1" ht="17.25"/>
    <row r="27" s="13" customFormat="1" ht="17.25"/>
    <row r="28" s="13" customFormat="1" ht="17.25"/>
    <row r="29" s="13" customFormat="1" ht="17.25"/>
    <row r="30" s="13" customFormat="1" ht="17.25"/>
    <row r="31" s="13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96"/>
  <sheetViews>
    <sheetView showGridLines="0" zoomScalePageLayoutView="0" workbookViewId="0" topLeftCell="A1">
      <selection activeCell="K9" sqref="K9:M9"/>
    </sheetView>
  </sheetViews>
  <sheetFormatPr defaultColWidth="9.00390625" defaultRowHeight="13.5"/>
  <cols>
    <col min="1" max="1" width="3.375" style="34" customWidth="1"/>
    <col min="2" max="2" width="5.625" style="34" customWidth="1"/>
    <col min="3" max="3" width="12.125" style="34" customWidth="1"/>
    <col min="4" max="4" width="10.75390625" style="42" customWidth="1"/>
    <col min="5" max="6" width="3.125" style="43" customWidth="1"/>
    <col min="7" max="7" width="5.375" style="43" customWidth="1"/>
    <col min="8" max="8" width="12.50390625" style="44" customWidth="1"/>
    <col min="9" max="9" width="7.125" style="34" customWidth="1"/>
    <col min="10" max="10" width="12.50390625" style="44" customWidth="1"/>
    <col min="11" max="11" width="7.125" style="34" customWidth="1"/>
    <col min="12" max="12" width="12.50390625" style="44" customWidth="1"/>
    <col min="13" max="13" width="7.125" style="34" customWidth="1"/>
    <col min="14" max="14" width="8.125" style="39" hidden="1" customWidth="1"/>
    <col min="15" max="16384" width="9.00390625" style="34" customWidth="1"/>
  </cols>
  <sheetData>
    <row r="1" spans="1:14" ht="21">
      <c r="A1" s="32"/>
      <c r="B1" s="127" t="s">
        <v>181</v>
      </c>
      <c r="C1" s="127"/>
      <c r="D1" s="116" t="s">
        <v>182</v>
      </c>
      <c r="E1" s="116"/>
      <c r="F1" s="135" t="s">
        <v>177</v>
      </c>
      <c r="G1" s="135"/>
      <c r="H1" s="135"/>
      <c r="I1" s="135"/>
      <c r="J1" s="135"/>
      <c r="K1" s="135"/>
      <c r="L1" s="135"/>
      <c r="M1" s="135"/>
      <c r="N1" s="79"/>
    </row>
    <row r="2" spans="1:14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21">
      <c r="A3" s="32"/>
      <c r="B3" s="32"/>
      <c r="C3" s="32"/>
      <c r="D3" s="35"/>
      <c r="E3" s="32"/>
      <c r="F3" s="32"/>
      <c r="G3" s="32"/>
      <c r="H3" s="36"/>
      <c r="I3" s="33"/>
      <c r="J3" s="37"/>
      <c r="K3" s="112">
        <f>lastsavetime()</f>
        <v>44249.42731481481</v>
      </c>
      <c r="L3" s="112"/>
      <c r="M3" s="112"/>
      <c r="N3" s="38"/>
    </row>
    <row r="4" spans="1:14" ht="33.75" customHeight="1">
      <c r="A4" s="122" t="s">
        <v>72</v>
      </c>
      <c r="B4" s="122"/>
      <c r="C4" s="140"/>
      <c r="D4" s="141"/>
      <c r="E4" s="141"/>
      <c r="F4" s="141"/>
      <c r="G4" s="141"/>
      <c r="H4" s="142"/>
      <c r="I4" s="122" t="s">
        <v>73</v>
      </c>
      <c r="J4" s="131"/>
      <c r="K4" s="113"/>
      <c r="L4" s="114"/>
      <c r="M4" s="114"/>
      <c r="N4" s="40"/>
    </row>
    <row r="5" spans="1:14" ht="33.75" customHeight="1">
      <c r="A5" s="138" t="s">
        <v>179</v>
      </c>
      <c r="B5" s="139"/>
      <c r="C5" s="136"/>
      <c r="D5" s="137"/>
      <c r="E5" s="149" t="s">
        <v>180</v>
      </c>
      <c r="F5" s="150"/>
      <c r="G5" s="151"/>
      <c r="H5" s="132"/>
      <c r="I5" s="133"/>
      <c r="J5" s="133"/>
      <c r="K5" s="133"/>
      <c r="L5" s="133"/>
      <c r="M5" s="134"/>
      <c r="N5" s="40"/>
    </row>
    <row r="6" spans="1:14" ht="6" customHeight="1">
      <c r="A6" s="80"/>
      <c r="B6" s="80"/>
      <c r="C6" s="81"/>
      <c r="D6" s="82"/>
      <c r="E6" s="82"/>
      <c r="F6" s="82"/>
      <c r="G6" s="82"/>
      <c r="H6" s="82"/>
      <c r="I6" s="80"/>
      <c r="J6" s="83"/>
      <c r="K6" s="81"/>
      <c r="L6" s="82"/>
      <c r="M6" s="82"/>
      <c r="N6" s="40"/>
    </row>
    <row r="7" spans="1:14" ht="33.75" customHeight="1">
      <c r="A7" s="129" t="s">
        <v>59</v>
      </c>
      <c r="B7" s="130"/>
      <c r="C7" s="113"/>
      <c r="D7" s="114"/>
      <c r="E7" s="114"/>
      <c r="F7" s="128" t="s">
        <v>60</v>
      </c>
      <c r="G7" s="128"/>
      <c r="H7" s="122"/>
      <c r="I7" s="115"/>
      <c r="J7" s="115"/>
      <c r="K7" s="115"/>
      <c r="L7" s="115"/>
      <c r="M7" s="115"/>
      <c r="N7" s="41"/>
    </row>
    <row r="8" ht="6" customHeight="1"/>
    <row r="9" spans="1:13" ht="31.5" customHeight="1">
      <c r="A9" s="128" t="s">
        <v>8</v>
      </c>
      <c r="B9" s="128"/>
      <c r="C9" s="21"/>
      <c r="D9" s="122" t="s">
        <v>62</v>
      </c>
      <c r="E9" s="131"/>
      <c r="F9" s="113"/>
      <c r="G9" s="113"/>
      <c r="H9" s="113"/>
      <c r="I9" s="113"/>
      <c r="J9" s="45" t="s">
        <v>74</v>
      </c>
      <c r="K9" s="113"/>
      <c r="L9" s="113"/>
      <c r="M9" s="113"/>
    </row>
    <row r="10" ht="7.5" customHeight="1"/>
    <row r="11" spans="3:14" ht="13.5">
      <c r="C11" s="46"/>
      <c r="D11" s="124" t="s">
        <v>58</v>
      </c>
      <c r="E11" s="125"/>
      <c r="F11" s="126"/>
      <c r="G11" s="145" t="s">
        <v>61</v>
      </c>
      <c r="H11" s="146"/>
      <c r="I11" s="122" t="s">
        <v>66</v>
      </c>
      <c r="J11" s="122"/>
      <c r="K11" s="47" t="s">
        <v>144</v>
      </c>
      <c r="L11" s="66">
        <f>IF(K9="","",INDEX('名前'!$G$36:$G$38,MATCH(K9,種別,0)))</f>
      </c>
      <c r="M11" s="48"/>
      <c r="N11" s="39">
        <f>IF(K9="一般",11,IF(K9="高校",33,IF(K9="中学校",55,IF(K9="小学校",77,""))))</f>
      </c>
    </row>
    <row r="12" spans="3:12" ht="13.5">
      <c r="C12" s="49" t="s">
        <v>63</v>
      </c>
      <c r="D12" s="152">
        <f>COUNTIF($F$17:$F$96,1)</f>
        <v>0</v>
      </c>
      <c r="E12" s="153"/>
      <c r="F12" s="154"/>
      <c r="G12" s="147">
        <f>COUNTIF($F$17:$F$96,2)</f>
        <v>0</v>
      </c>
      <c r="H12" s="148"/>
      <c r="I12" s="123">
        <f>SUM(D12:H12)</f>
        <v>0</v>
      </c>
      <c r="J12" s="123"/>
      <c r="K12" s="50"/>
      <c r="L12" s="51"/>
    </row>
    <row r="13" spans="3:10" ht="13.5">
      <c r="C13" s="52" t="s">
        <v>64</v>
      </c>
      <c r="D13" s="119">
        <f>COUNTIF($H$17:$H$96:$J$17:$J$96:$L$17:$L$96,"男"&amp;"*")</f>
        <v>0</v>
      </c>
      <c r="E13" s="120"/>
      <c r="F13" s="121"/>
      <c r="G13" s="143">
        <f>COUNTIF($H$17:$H$96:$J$17:$J$96:$L$17:$L$96,"女"&amp;"*")</f>
        <v>0</v>
      </c>
      <c r="H13" s="144"/>
      <c r="I13" s="117">
        <f>SUM(D13:H13)</f>
        <v>0</v>
      </c>
      <c r="J13" s="117"/>
    </row>
    <row r="14" spans="3:10" ht="13.5">
      <c r="C14" s="45" t="s">
        <v>65</v>
      </c>
      <c r="D14" s="107">
        <f>IF(K9="","",$D$13*$L$11)</f>
      </c>
      <c r="E14" s="108"/>
      <c r="F14" s="109"/>
      <c r="G14" s="110">
        <f>IF(K9="","",$G$13*$L$11)</f>
      </c>
      <c r="H14" s="111"/>
      <c r="I14" s="118">
        <f>SUM(D14:H14)</f>
        <v>0</v>
      </c>
      <c r="J14" s="118"/>
    </row>
    <row r="15" ht="7.5" customHeight="1"/>
    <row r="16" spans="1:24" s="43" customFormat="1" ht="17.25" customHeight="1" thickBot="1">
      <c r="A16" s="53" t="s">
        <v>4</v>
      </c>
      <c r="B16" s="54" t="s">
        <v>0</v>
      </c>
      <c r="C16" s="55" t="s">
        <v>88</v>
      </c>
      <c r="D16" s="56" t="s">
        <v>1</v>
      </c>
      <c r="E16" s="55" t="s">
        <v>68</v>
      </c>
      <c r="F16" s="57" t="s">
        <v>67</v>
      </c>
      <c r="G16" s="58" t="s">
        <v>8</v>
      </c>
      <c r="H16" s="54" t="s">
        <v>5</v>
      </c>
      <c r="I16" s="57" t="s">
        <v>3</v>
      </c>
      <c r="J16" s="54" t="s">
        <v>6</v>
      </c>
      <c r="K16" s="57" t="s">
        <v>3</v>
      </c>
      <c r="L16" s="54" t="s">
        <v>7</v>
      </c>
      <c r="M16" s="57" t="s">
        <v>3</v>
      </c>
      <c r="N16" s="59"/>
      <c r="O16" s="60"/>
      <c r="P16" s="60"/>
      <c r="Q16" s="61"/>
      <c r="R16" s="60"/>
      <c r="S16" s="60"/>
      <c r="T16" s="60"/>
      <c r="U16" s="60"/>
      <c r="V16" s="62"/>
      <c r="W16" s="62"/>
      <c r="X16" s="62"/>
    </row>
    <row r="17" spans="1:14" ht="17.25" customHeight="1" thickTop="1">
      <c r="A17" s="63">
        <v>1</v>
      </c>
      <c r="B17" s="7"/>
      <c r="C17" s="8"/>
      <c r="D17" s="9"/>
      <c r="E17" s="18"/>
      <c r="F17" s="19"/>
      <c r="G17" s="29"/>
      <c r="H17" s="7"/>
      <c r="I17" s="31"/>
      <c r="J17" s="7"/>
      <c r="K17" s="31"/>
      <c r="L17" s="7"/>
      <c r="M17" s="31"/>
      <c r="N17" s="64">
        <f>IF(B17="","",$K$9&amp;F17)</f>
      </c>
    </row>
    <row r="18" spans="1:14" ht="17.25" customHeight="1">
      <c r="A18" s="65">
        <v>2</v>
      </c>
      <c r="B18" s="10"/>
      <c r="C18" s="11"/>
      <c r="D18" s="12"/>
      <c r="E18" s="20"/>
      <c r="F18" s="19"/>
      <c r="G18" s="29"/>
      <c r="H18" s="7"/>
      <c r="I18" s="31"/>
      <c r="J18" s="7"/>
      <c r="K18" s="31"/>
      <c r="L18" s="7"/>
      <c r="M18" s="31"/>
      <c r="N18" s="64">
        <f aca="true" t="shared" si="0" ref="N18:N81">IF(B18="","",$K$9&amp;F18)</f>
      </c>
    </row>
    <row r="19" spans="1:14" ht="17.25" customHeight="1">
      <c r="A19" s="65">
        <v>3</v>
      </c>
      <c r="B19" s="10"/>
      <c r="C19" s="11"/>
      <c r="D19" s="12"/>
      <c r="E19" s="20"/>
      <c r="F19" s="19"/>
      <c r="G19" s="29"/>
      <c r="H19" s="7"/>
      <c r="I19" s="31"/>
      <c r="J19" s="7"/>
      <c r="K19" s="31"/>
      <c r="L19" s="7"/>
      <c r="M19" s="31"/>
      <c r="N19" s="64">
        <f t="shared" si="0"/>
      </c>
    </row>
    <row r="20" spans="1:14" ht="17.25" customHeight="1">
      <c r="A20" s="65">
        <v>4</v>
      </c>
      <c r="B20" s="10"/>
      <c r="C20" s="11"/>
      <c r="D20" s="12"/>
      <c r="E20" s="20"/>
      <c r="F20" s="19"/>
      <c r="G20" s="29"/>
      <c r="H20" s="7"/>
      <c r="I20" s="31"/>
      <c r="J20" s="7"/>
      <c r="K20" s="31"/>
      <c r="L20" s="7"/>
      <c r="M20" s="31"/>
      <c r="N20" s="64">
        <f t="shared" si="0"/>
      </c>
    </row>
    <row r="21" spans="1:14" ht="17.25" customHeight="1">
      <c r="A21" s="65">
        <v>5</v>
      </c>
      <c r="B21" s="10"/>
      <c r="C21" s="11"/>
      <c r="D21" s="12"/>
      <c r="E21" s="20"/>
      <c r="F21" s="19"/>
      <c r="G21" s="29"/>
      <c r="H21" s="7"/>
      <c r="I21" s="31"/>
      <c r="J21" s="7"/>
      <c r="K21" s="31"/>
      <c r="L21" s="7"/>
      <c r="M21" s="31"/>
      <c r="N21" s="64">
        <f t="shared" si="0"/>
      </c>
    </row>
    <row r="22" spans="1:14" ht="17.25" customHeight="1">
      <c r="A22" s="65">
        <v>6</v>
      </c>
      <c r="B22" s="10"/>
      <c r="C22" s="11"/>
      <c r="D22" s="12"/>
      <c r="E22" s="20"/>
      <c r="F22" s="19"/>
      <c r="G22" s="29"/>
      <c r="H22" s="7"/>
      <c r="I22" s="31"/>
      <c r="J22" s="7"/>
      <c r="K22" s="31"/>
      <c r="L22" s="7"/>
      <c r="M22" s="31"/>
      <c r="N22" s="64">
        <f t="shared" si="0"/>
      </c>
    </row>
    <row r="23" spans="1:14" ht="17.25" customHeight="1">
      <c r="A23" s="65">
        <v>7</v>
      </c>
      <c r="B23" s="10"/>
      <c r="C23" s="11"/>
      <c r="D23" s="12"/>
      <c r="E23" s="20"/>
      <c r="F23" s="19"/>
      <c r="G23" s="29"/>
      <c r="H23" s="7"/>
      <c r="I23" s="31"/>
      <c r="J23" s="7"/>
      <c r="K23" s="31"/>
      <c r="L23" s="7"/>
      <c r="M23" s="31"/>
      <c r="N23" s="64">
        <f t="shared" si="0"/>
      </c>
    </row>
    <row r="24" spans="1:14" ht="17.25" customHeight="1">
      <c r="A24" s="65">
        <v>8</v>
      </c>
      <c r="B24" s="10"/>
      <c r="C24" s="11"/>
      <c r="D24" s="12"/>
      <c r="E24" s="20"/>
      <c r="F24" s="19"/>
      <c r="G24" s="29"/>
      <c r="H24" s="7"/>
      <c r="I24" s="31"/>
      <c r="J24" s="7"/>
      <c r="K24" s="31"/>
      <c r="L24" s="7"/>
      <c r="M24" s="31"/>
      <c r="N24" s="64">
        <f t="shared" si="0"/>
      </c>
    </row>
    <row r="25" spans="1:14" ht="17.25" customHeight="1">
      <c r="A25" s="65">
        <v>9</v>
      </c>
      <c r="B25" s="10"/>
      <c r="C25" s="11"/>
      <c r="D25" s="12"/>
      <c r="E25" s="20"/>
      <c r="F25" s="19"/>
      <c r="G25" s="29"/>
      <c r="H25" s="7"/>
      <c r="I25" s="31"/>
      <c r="J25" s="7"/>
      <c r="K25" s="31"/>
      <c r="L25" s="7"/>
      <c r="M25" s="31"/>
      <c r="N25" s="64">
        <f t="shared" si="0"/>
      </c>
    </row>
    <row r="26" spans="1:14" ht="17.25" customHeight="1">
      <c r="A26" s="65">
        <v>10</v>
      </c>
      <c r="B26" s="10"/>
      <c r="C26" s="11"/>
      <c r="D26" s="12"/>
      <c r="E26" s="20"/>
      <c r="F26" s="19"/>
      <c r="G26" s="29"/>
      <c r="H26" s="7"/>
      <c r="I26" s="31"/>
      <c r="J26" s="7"/>
      <c r="K26" s="31"/>
      <c r="L26" s="7"/>
      <c r="M26" s="31"/>
      <c r="N26" s="64">
        <f t="shared" si="0"/>
      </c>
    </row>
    <row r="27" spans="1:14" ht="17.25" customHeight="1">
      <c r="A27" s="65">
        <v>11</v>
      </c>
      <c r="B27" s="10"/>
      <c r="C27" s="11"/>
      <c r="D27" s="12"/>
      <c r="E27" s="20"/>
      <c r="F27" s="19"/>
      <c r="G27" s="29"/>
      <c r="H27" s="7"/>
      <c r="I27" s="31"/>
      <c r="J27" s="7"/>
      <c r="K27" s="31"/>
      <c r="L27" s="7"/>
      <c r="M27" s="31"/>
      <c r="N27" s="64">
        <f t="shared" si="0"/>
      </c>
    </row>
    <row r="28" spans="1:14" ht="17.25" customHeight="1">
      <c r="A28" s="65">
        <v>12</v>
      </c>
      <c r="B28" s="10"/>
      <c r="C28" s="11"/>
      <c r="D28" s="12"/>
      <c r="E28" s="20"/>
      <c r="F28" s="19"/>
      <c r="G28" s="29"/>
      <c r="H28" s="7"/>
      <c r="I28" s="31"/>
      <c r="J28" s="7"/>
      <c r="K28" s="31"/>
      <c r="L28" s="7"/>
      <c r="M28" s="31"/>
      <c r="N28" s="64">
        <f t="shared" si="0"/>
      </c>
    </row>
    <row r="29" spans="1:14" ht="17.25" customHeight="1">
      <c r="A29" s="65">
        <v>13</v>
      </c>
      <c r="B29" s="10"/>
      <c r="C29" s="11"/>
      <c r="D29" s="12"/>
      <c r="E29" s="20"/>
      <c r="F29" s="19"/>
      <c r="G29" s="29"/>
      <c r="H29" s="7"/>
      <c r="I29" s="31"/>
      <c r="J29" s="7"/>
      <c r="K29" s="31"/>
      <c r="L29" s="7"/>
      <c r="M29" s="31"/>
      <c r="N29" s="64">
        <f t="shared" si="0"/>
      </c>
    </row>
    <row r="30" spans="1:14" ht="17.25" customHeight="1">
      <c r="A30" s="65">
        <v>14</v>
      </c>
      <c r="B30" s="10"/>
      <c r="C30" s="11"/>
      <c r="D30" s="12"/>
      <c r="E30" s="20"/>
      <c r="F30" s="19"/>
      <c r="G30" s="29"/>
      <c r="H30" s="7"/>
      <c r="I30" s="31"/>
      <c r="J30" s="7"/>
      <c r="K30" s="31"/>
      <c r="L30" s="7"/>
      <c r="M30" s="31"/>
      <c r="N30" s="64">
        <f t="shared" si="0"/>
      </c>
    </row>
    <row r="31" spans="1:14" ht="17.25" customHeight="1">
      <c r="A31" s="65">
        <v>15</v>
      </c>
      <c r="B31" s="10"/>
      <c r="C31" s="11"/>
      <c r="D31" s="12"/>
      <c r="E31" s="20"/>
      <c r="F31" s="19"/>
      <c r="G31" s="29"/>
      <c r="H31" s="7"/>
      <c r="I31" s="31"/>
      <c r="J31" s="7"/>
      <c r="K31" s="31"/>
      <c r="L31" s="7"/>
      <c r="M31" s="31"/>
      <c r="N31" s="64">
        <f t="shared" si="0"/>
      </c>
    </row>
    <row r="32" spans="1:14" ht="17.25" customHeight="1">
      <c r="A32" s="65">
        <v>16</v>
      </c>
      <c r="B32" s="10"/>
      <c r="C32" s="11"/>
      <c r="D32" s="12"/>
      <c r="E32" s="20"/>
      <c r="F32" s="19"/>
      <c r="G32" s="29"/>
      <c r="H32" s="7"/>
      <c r="I32" s="31"/>
      <c r="J32" s="7"/>
      <c r="K32" s="31"/>
      <c r="L32" s="7"/>
      <c r="M32" s="31"/>
      <c r="N32" s="64">
        <f t="shared" si="0"/>
      </c>
    </row>
    <row r="33" spans="1:14" ht="17.25" customHeight="1">
      <c r="A33" s="65">
        <v>17</v>
      </c>
      <c r="B33" s="10"/>
      <c r="C33" s="11"/>
      <c r="D33" s="12"/>
      <c r="E33" s="20"/>
      <c r="F33" s="19"/>
      <c r="G33" s="29"/>
      <c r="H33" s="7"/>
      <c r="I33" s="31"/>
      <c r="J33" s="7"/>
      <c r="K33" s="31"/>
      <c r="L33" s="7"/>
      <c r="M33" s="31"/>
      <c r="N33" s="64">
        <f t="shared" si="0"/>
      </c>
    </row>
    <row r="34" spans="1:14" ht="17.25" customHeight="1">
      <c r="A34" s="65">
        <v>18</v>
      </c>
      <c r="B34" s="10"/>
      <c r="C34" s="11"/>
      <c r="D34" s="12"/>
      <c r="E34" s="20"/>
      <c r="F34" s="19"/>
      <c r="G34" s="29"/>
      <c r="H34" s="7"/>
      <c r="I34" s="31"/>
      <c r="J34" s="7"/>
      <c r="K34" s="31"/>
      <c r="L34" s="7"/>
      <c r="M34" s="31"/>
      <c r="N34" s="64">
        <f t="shared" si="0"/>
      </c>
    </row>
    <row r="35" spans="1:14" ht="17.25" customHeight="1">
      <c r="A35" s="65">
        <v>19</v>
      </c>
      <c r="B35" s="10"/>
      <c r="C35" s="11"/>
      <c r="D35" s="12"/>
      <c r="E35" s="20"/>
      <c r="F35" s="19"/>
      <c r="G35" s="29"/>
      <c r="H35" s="7"/>
      <c r="I35" s="31"/>
      <c r="J35" s="7"/>
      <c r="K35" s="31"/>
      <c r="L35" s="7"/>
      <c r="M35" s="31"/>
      <c r="N35" s="64">
        <f t="shared" si="0"/>
      </c>
    </row>
    <row r="36" spans="1:14" ht="17.25" customHeight="1">
      <c r="A36" s="65">
        <v>20</v>
      </c>
      <c r="B36" s="10"/>
      <c r="C36" s="11"/>
      <c r="D36" s="12"/>
      <c r="E36" s="20"/>
      <c r="F36" s="19"/>
      <c r="G36" s="29"/>
      <c r="H36" s="7"/>
      <c r="I36" s="31"/>
      <c r="J36" s="7"/>
      <c r="K36" s="31"/>
      <c r="L36" s="7"/>
      <c r="M36" s="31"/>
      <c r="N36" s="64">
        <f t="shared" si="0"/>
      </c>
    </row>
    <row r="37" spans="1:14" ht="17.25" customHeight="1">
      <c r="A37" s="65">
        <v>21</v>
      </c>
      <c r="B37" s="10"/>
      <c r="C37" s="11"/>
      <c r="D37" s="12"/>
      <c r="E37" s="20"/>
      <c r="F37" s="19"/>
      <c r="G37" s="29"/>
      <c r="H37" s="7"/>
      <c r="I37" s="31"/>
      <c r="J37" s="7"/>
      <c r="K37" s="31"/>
      <c r="L37" s="7"/>
      <c r="M37" s="31"/>
      <c r="N37" s="64">
        <f t="shared" si="0"/>
      </c>
    </row>
    <row r="38" spans="1:14" ht="17.25" customHeight="1">
      <c r="A38" s="65">
        <v>22</v>
      </c>
      <c r="B38" s="10"/>
      <c r="C38" s="11"/>
      <c r="D38" s="12"/>
      <c r="E38" s="20"/>
      <c r="F38" s="19"/>
      <c r="G38" s="29"/>
      <c r="H38" s="7"/>
      <c r="I38" s="31"/>
      <c r="J38" s="7"/>
      <c r="K38" s="31"/>
      <c r="L38" s="7"/>
      <c r="M38" s="31"/>
      <c r="N38" s="64">
        <f t="shared" si="0"/>
      </c>
    </row>
    <row r="39" spans="1:14" ht="17.25" customHeight="1">
      <c r="A39" s="65">
        <v>23</v>
      </c>
      <c r="B39" s="10"/>
      <c r="C39" s="11"/>
      <c r="D39" s="12"/>
      <c r="E39" s="20"/>
      <c r="F39" s="19"/>
      <c r="G39" s="29"/>
      <c r="H39" s="7"/>
      <c r="I39" s="31"/>
      <c r="J39" s="7"/>
      <c r="K39" s="31"/>
      <c r="L39" s="7"/>
      <c r="M39" s="31"/>
      <c r="N39" s="64">
        <f t="shared" si="0"/>
      </c>
    </row>
    <row r="40" spans="1:14" ht="17.25" customHeight="1">
      <c r="A40" s="65">
        <v>24</v>
      </c>
      <c r="B40" s="10"/>
      <c r="C40" s="11"/>
      <c r="D40" s="12"/>
      <c r="E40" s="20"/>
      <c r="F40" s="19"/>
      <c r="G40" s="29"/>
      <c r="H40" s="7"/>
      <c r="I40" s="31"/>
      <c r="J40" s="7"/>
      <c r="K40" s="31"/>
      <c r="L40" s="7"/>
      <c r="M40" s="31"/>
      <c r="N40" s="64">
        <f t="shared" si="0"/>
      </c>
    </row>
    <row r="41" spans="1:14" ht="17.25" customHeight="1">
      <c r="A41" s="65">
        <v>25</v>
      </c>
      <c r="B41" s="10"/>
      <c r="C41" s="11"/>
      <c r="D41" s="12"/>
      <c r="E41" s="20"/>
      <c r="F41" s="19"/>
      <c r="G41" s="29"/>
      <c r="H41" s="7"/>
      <c r="I41" s="31"/>
      <c r="J41" s="7"/>
      <c r="K41" s="31"/>
      <c r="L41" s="7"/>
      <c r="M41" s="31"/>
      <c r="N41" s="64">
        <f t="shared" si="0"/>
      </c>
    </row>
    <row r="42" spans="1:14" ht="17.25" customHeight="1">
      <c r="A42" s="65">
        <v>26</v>
      </c>
      <c r="B42" s="10"/>
      <c r="C42" s="11"/>
      <c r="D42" s="12"/>
      <c r="E42" s="20"/>
      <c r="F42" s="19"/>
      <c r="G42" s="29"/>
      <c r="H42" s="7"/>
      <c r="I42" s="31"/>
      <c r="J42" s="7"/>
      <c r="K42" s="31"/>
      <c r="L42" s="7"/>
      <c r="M42" s="31"/>
      <c r="N42" s="64">
        <f t="shared" si="0"/>
      </c>
    </row>
    <row r="43" spans="1:14" ht="17.25" customHeight="1">
      <c r="A43" s="65">
        <v>27</v>
      </c>
      <c r="B43" s="10"/>
      <c r="C43" s="11"/>
      <c r="D43" s="12"/>
      <c r="E43" s="20"/>
      <c r="F43" s="19"/>
      <c r="G43" s="29"/>
      <c r="H43" s="7"/>
      <c r="I43" s="31"/>
      <c r="J43" s="7"/>
      <c r="K43" s="31"/>
      <c r="L43" s="7"/>
      <c r="M43" s="31"/>
      <c r="N43" s="64">
        <f t="shared" si="0"/>
      </c>
    </row>
    <row r="44" spans="1:14" ht="17.25" customHeight="1">
      <c r="A44" s="65">
        <v>28</v>
      </c>
      <c r="B44" s="10"/>
      <c r="C44" s="11"/>
      <c r="D44" s="12"/>
      <c r="E44" s="20"/>
      <c r="F44" s="19"/>
      <c r="G44" s="29"/>
      <c r="H44" s="7"/>
      <c r="I44" s="31"/>
      <c r="J44" s="7"/>
      <c r="K44" s="31"/>
      <c r="L44" s="7"/>
      <c r="M44" s="31"/>
      <c r="N44" s="64">
        <f t="shared" si="0"/>
      </c>
    </row>
    <row r="45" spans="1:14" ht="17.25" customHeight="1">
      <c r="A45" s="65">
        <v>29</v>
      </c>
      <c r="B45" s="10"/>
      <c r="C45" s="11"/>
      <c r="D45" s="12"/>
      <c r="E45" s="20"/>
      <c r="F45" s="19"/>
      <c r="G45" s="29"/>
      <c r="H45" s="7"/>
      <c r="I45" s="31"/>
      <c r="J45" s="7"/>
      <c r="K45" s="31"/>
      <c r="L45" s="7"/>
      <c r="M45" s="31"/>
      <c r="N45" s="64">
        <f t="shared" si="0"/>
      </c>
    </row>
    <row r="46" spans="1:14" ht="17.25" customHeight="1">
      <c r="A46" s="65">
        <v>30</v>
      </c>
      <c r="B46" s="10"/>
      <c r="C46" s="11"/>
      <c r="D46" s="12"/>
      <c r="E46" s="20"/>
      <c r="F46" s="19"/>
      <c r="G46" s="29"/>
      <c r="H46" s="7"/>
      <c r="I46" s="31"/>
      <c r="J46" s="7"/>
      <c r="K46" s="31"/>
      <c r="L46" s="7"/>
      <c r="M46" s="31"/>
      <c r="N46" s="64">
        <f t="shared" si="0"/>
      </c>
    </row>
    <row r="47" spans="1:14" ht="17.25" customHeight="1">
      <c r="A47" s="65">
        <v>31</v>
      </c>
      <c r="B47" s="10"/>
      <c r="C47" s="11"/>
      <c r="D47" s="12"/>
      <c r="E47" s="20"/>
      <c r="F47" s="19"/>
      <c r="G47" s="29"/>
      <c r="H47" s="7"/>
      <c r="I47" s="31"/>
      <c r="J47" s="7"/>
      <c r="K47" s="31"/>
      <c r="L47" s="7"/>
      <c r="M47" s="31"/>
      <c r="N47" s="64">
        <f t="shared" si="0"/>
      </c>
    </row>
    <row r="48" spans="1:14" ht="17.25" customHeight="1">
      <c r="A48" s="65">
        <v>32</v>
      </c>
      <c r="B48" s="10"/>
      <c r="C48" s="11"/>
      <c r="D48" s="12"/>
      <c r="E48" s="20"/>
      <c r="F48" s="19"/>
      <c r="G48" s="29"/>
      <c r="H48" s="7"/>
      <c r="I48" s="31"/>
      <c r="J48" s="7"/>
      <c r="K48" s="31"/>
      <c r="L48" s="7"/>
      <c r="M48" s="31"/>
      <c r="N48" s="64">
        <f t="shared" si="0"/>
      </c>
    </row>
    <row r="49" spans="1:14" ht="17.25" customHeight="1">
      <c r="A49" s="65">
        <v>33</v>
      </c>
      <c r="B49" s="10"/>
      <c r="C49" s="11"/>
      <c r="D49" s="12"/>
      <c r="E49" s="20"/>
      <c r="F49" s="19"/>
      <c r="G49" s="29"/>
      <c r="H49" s="7"/>
      <c r="I49" s="31"/>
      <c r="J49" s="7"/>
      <c r="K49" s="31"/>
      <c r="L49" s="7"/>
      <c r="M49" s="31"/>
      <c r="N49" s="64">
        <f t="shared" si="0"/>
      </c>
    </row>
    <row r="50" spans="1:14" ht="17.25" customHeight="1">
      <c r="A50" s="65">
        <v>34</v>
      </c>
      <c r="B50" s="10"/>
      <c r="C50" s="11"/>
      <c r="D50" s="12"/>
      <c r="E50" s="20"/>
      <c r="F50" s="19"/>
      <c r="G50" s="29"/>
      <c r="H50" s="7"/>
      <c r="I50" s="31"/>
      <c r="J50" s="7"/>
      <c r="K50" s="31"/>
      <c r="L50" s="7"/>
      <c r="M50" s="31"/>
      <c r="N50" s="64">
        <f t="shared" si="0"/>
      </c>
    </row>
    <row r="51" spans="1:14" ht="17.25" customHeight="1">
      <c r="A51" s="65">
        <v>35</v>
      </c>
      <c r="B51" s="10"/>
      <c r="C51" s="11"/>
      <c r="D51" s="12"/>
      <c r="E51" s="20"/>
      <c r="F51" s="19"/>
      <c r="G51" s="29"/>
      <c r="H51" s="7"/>
      <c r="I51" s="31"/>
      <c r="J51" s="7"/>
      <c r="K51" s="31"/>
      <c r="L51" s="7"/>
      <c r="M51" s="31"/>
      <c r="N51" s="64">
        <f t="shared" si="0"/>
      </c>
    </row>
    <row r="52" spans="1:14" ht="17.25" customHeight="1">
      <c r="A52" s="65">
        <v>36</v>
      </c>
      <c r="B52" s="10"/>
      <c r="C52" s="11"/>
      <c r="D52" s="12"/>
      <c r="E52" s="20"/>
      <c r="F52" s="19"/>
      <c r="G52" s="29"/>
      <c r="H52" s="7"/>
      <c r="I52" s="31"/>
      <c r="J52" s="7"/>
      <c r="K52" s="31"/>
      <c r="L52" s="7"/>
      <c r="M52" s="31"/>
      <c r="N52" s="64">
        <f t="shared" si="0"/>
      </c>
    </row>
    <row r="53" spans="1:14" ht="17.25" customHeight="1">
      <c r="A53" s="65">
        <v>37</v>
      </c>
      <c r="B53" s="10"/>
      <c r="C53" s="11"/>
      <c r="D53" s="12"/>
      <c r="E53" s="20"/>
      <c r="F53" s="19"/>
      <c r="G53" s="29"/>
      <c r="H53" s="7"/>
      <c r="I53" s="31"/>
      <c r="J53" s="7"/>
      <c r="K53" s="31"/>
      <c r="L53" s="7"/>
      <c r="M53" s="31"/>
      <c r="N53" s="64">
        <f t="shared" si="0"/>
      </c>
    </row>
    <row r="54" spans="1:14" ht="17.25" customHeight="1">
      <c r="A54" s="65">
        <v>38</v>
      </c>
      <c r="B54" s="10"/>
      <c r="C54" s="11"/>
      <c r="D54" s="12"/>
      <c r="E54" s="20"/>
      <c r="F54" s="19"/>
      <c r="G54" s="29"/>
      <c r="H54" s="7"/>
      <c r="I54" s="31"/>
      <c r="J54" s="7"/>
      <c r="K54" s="31"/>
      <c r="L54" s="7"/>
      <c r="M54" s="31"/>
      <c r="N54" s="64">
        <f t="shared" si="0"/>
      </c>
    </row>
    <row r="55" spans="1:14" ht="17.25" customHeight="1">
      <c r="A55" s="65">
        <v>39</v>
      </c>
      <c r="B55" s="10"/>
      <c r="C55" s="11"/>
      <c r="D55" s="12"/>
      <c r="E55" s="20"/>
      <c r="F55" s="19"/>
      <c r="G55" s="29"/>
      <c r="H55" s="7"/>
      <c r="I55" s="31"/>
      <c r="J55" s="7"/>
      <c r="K55" s="31"/>
      <c r="L55" s="7"/>
      <c r="M55" s="31"/>
      <c r="N55" s="64">
        <f t="shared" si="0"/>
      </c>
    </row>
    <row r="56" spans="1:14" ht="17.25" customHeight="1">
      <c r="A56" s="65">
        <v>40</v>
      </c>
      <c r="B56" s="10"/>
      <c r="C56" s="11"/>
      <c r="D56" s="12"/>
      <c r="E56" s="20"/>
      <c r="F56" s="19"/>
      <c r="G56" s="29"/>
      <c r="H56" s="7"/>
      <c r="I56" s="31"/>
      <c r="J56" s="7"/>
      <c r="K56" s="31"/>
      <c r="L56" s="7"/>
      <c r="M56" s="31"/>
      <c r="N56" s="64">
        <f t="shared" si="0"/>
      </c>
    </row>
    <row r="57" spans="1:14" ht="17.25" customHeight="1">
      <c r="A57" s="65">
        <v>41</v>
      </c>
      <c r="B57" s="10"/>
      <c r="C57" s="11"/>
      <c r="D57" s="12"/>
      <c r="E57" s="20"/>
      <c r="F57" s="19"/>
      <c r="G57" s="29"/>
      <c r="H57" s="7"/>
      <c r="I57" s="31"/>
      <c r="J57" s="7"/>
      <c r="K57" s="31"/>
      <c r="L57" s="7"/>
      <c r="M57" s="31"/>
      <c r="N57" s="64">
        <f t="shared" si="0"/>
      </c>
    </row>
    <row r="58" spans="1:14" ht="17.25" customHeight="1">
      <c r="A58" s="65">
        <v>42</v>
      </c>
      <c r="B58" s="10"/>
      <c r="C58" s="11"/>
      <c r="D58" s="12"/>
      <c r="E58" s="20"/>
      <c r="F58" s="19"/>
      <c r="G58" s="29"/>
      <c r="H58" s="7"/>
      <c r="I58" s="31"/>
      <c r="J58" s="7"/>
      <c r="K58" s="31"/>
      <c r="L58" s="7"/>
      <c r="M58" s="31"/>
      <c r="N58" s="64">
        <f t="shared" si="0"/>
      </c>
    </row>
    <row r="59" spans="1:14" ht="17.25" customHeight="1">
      <c r="A59" s="65">
        <v>43</v>
      </c>
      <c r="B59" s="10"/>
      <c r="C59" s="11"/>
      <c r="D59" s="12"/>
      <c r="E59" s="20"/>
      <c r="F59" s="19"/>
      <c r="G59" s="29"/>
      <c r="H59" s="7"/>
      <c r="I59" s="31"/>
      <c r="J59" s="7"/>
      <c r="K59" s="31"/>
      <c r="L59" s="7"/>
      <c r="M59" s="31"/>
      <c r="N59" s="64">
        <f t="shared" si="0"/>
      </c>
    </row>
    <row r="60" spans="1:14" ht="17.25" customHeight="1">
      <c r="A60" s="65">
        <v>44</v>
      </c>
      <c r="B60" s="10"/>
      <c r="C60" s="11"/>
      <c r="D60" s="12"/>
      <c r="E60" s="20"/>
      <c r="F60" s="19"/>
      <c r="G60" s="29"/>
      <c r="H60" s="7"/>
      <c r="I60" s="31"/>
      <c r="J60" s="7"/>
      <c r="K60" s="31"/>
      <c r="L60" s="7"/>
      <c r="M60" s="31"/>
      <c r="N60" s="64">
        <f t="shared" si="0"/>
      </c>
    </row>
    <row r="61" spans="1:14" ht="17.25" customHeight="1">
      <c r="A61" s="65">
        <v>45</v>
      </c>
      <c r="B61" s="10"/>
      <c r="C61" s="11"/>
      <c r="D61" s="12"/>
      <c r="E61" s="20"/>
      <c r="F61" s="19"/>
      <c r="G61" s="29"/>
      <c r="H61" s="7"/>
      <c r="I61" s="31"/>
      <c r="J61" s="7"/>
      <c r="K61" s="31"/>
      <c r="L61" s="7"/>
      <c r="M61" s="31"/>
      <c r="N61" s="64">
        <f t="shared" si="0"/>
      </c>
    </row>
    <row r="62" spans="1:14" ht="17.25" customHeight="1">
      <c r="A62" s="65">
        <v>46</v>
      </c>
      <c r="B62" s="10"/>
      <c r="C62" s="11"/>
      <c r="D62" s="12"/>
      <c r="E62" s="20"/>
      <c r="F62" s="19"/>
      <c r="G62" s="29"/>
      <c r="H62" s="7"/>
      <c r="I62" s="31"/>
      <c r="J62" s="7"/>
      <c r="K62" s="31"/>
      <c r="L62" s="7"/>
      <c r="M62" s="31"/>
      <c r="N62" s="64">
        <f t="shared" si="0"/>
      </c>
    </row>
    <row r="63" spans="1:14" ht="17.25" customHeight="1">
      <c r="A63" s="65">
        <v>47</v>
      </c>
      <c r="B63" s="10"/>
      <c r="C63" s="11"/>
      <c r="D63" s="12"/>
      <c r="E63" s="20"/>
      <c r="F63" s="19"/>
      <c r="G63" s="29"/>
      <c r="H63" s="7"/>
      <c r="I63" s="31"/>
      <c r="J63" s="7"/>
      <c r="K63" s="31"/>
      <c r="L63" s="7"/>
      <c r="M63" s="31"/>
      <c r="N63" s="64">
        <f t="shared" si="0"/>
      </c>
    </row>
    <row r="64" spans="1:14" ht="17.25" customHeight="1">
      <c r="A64" s="65">
        <v>48</v>
      </c>
      <c r="B64" s="10"/>
      <c r="C64" s="11"/>
      <c r="D64" s="12"/>
      <c r="E64" s="20"/>
      <c r="F64" s="19"/>
      <c r="G64" s="29"/>
      <c r="H64" s="7"/>
      <c r="I64" s="31"/>
      <c r="J64" s="7"/>
      <c r="K64" s="31"/>
      <c r="L64" s="7"/>
      <c r="M64" s="31"/>
      <c r="N64" s="64">
        <f t="shared" si="0"/>
      </c>
    </row>
    <row r="65" spans="1:14" ht="17.25" customHeight="1">
      <c r="A65" s="65">
        <v>49</v>
      </c>
      <c r="B65" s="10"/>
      <c r="C65" s="11"/>
      <c r="D65" s="12"/>
      <c r="E65" s="20"/>
      <c r="F65" s="19"/>
      <c r="G65" s="29"/>
      <c r="H65" s="7"/>
      <c r="I65" s="31"/>
      <c r="J65" s="7"/>
      <c r="K65" s="31"/>
      <c r="L65" s="7"/>
      <c r="M65" s="31"/>
      <c r="N65" s="64">
        <f t="shared" si="0"/>
      </c>
    </row>
    <row r="66" spans="1:14" ht="17.25" customHeight="1">
      <c r="A66" s="65">
        <v>50</v>
      </c>
      <c r="B66" s="10"/>
      <c r="C66" s="11"/>
      <c r="D66" s="12"/>
      <c r="E66" s="20"/>
      <c r="F66" s="19"/>
      <c r="G66" s="29"/>
      <c r="H66" s="7"/>
      <c r="I66" s="31"/>
      <c r="J66" s="7"/>
      <c r="K66" s="31"/>
      <c r="L66" s="7"/>
      <c r="M66" s="31"/>
      <c r="N66" s="64">
        <f t="shared" si="0"/>
      </c>
    </row>
    <row r="67" spans="1:14" ht="17.25" customHeight="1">
      <c r="A67" s="65">
        <v>51</v>
      </c>
      <c r="B67" s="10"/>
      <c r="C67" s="11"/>
      <c r="D67" s="12"/>
      <c r="E67" s="20"/>
      <c r="F67" s="19"/>
      <c r="G67" s="29"/>
      <c r="H67" s="7"/>
      <c r="I67" s="31"/>
      <c r="J67" s="7"/>
      <c r="K67" s="31"/>
      <c r="L67" s="7"/>
      <c r="M67" s="31"/>
      <c r="N67" s="64">
        <f t="shared" si="0"/>
      </c>
    </row>
    <row r="68" spans="1:14" ht="17.25" customHeight="1">
      <c r="A68" s="65">
        <v>52</v>
      </c>
      <c r="B68" s="10"/>
      <c r="C68" s="11"/>
      <c r="D68" s="12"/>
      <c r="E68" s="20"/>
      <c r="F68" s="19"/>
      <c r="G68" s="29"/>
      <c r="H68" s="7"/>
      <c r="I68" s="31"/>
      <c r="J68" s="7"/>
      <c r="K68" s="31"/>
      <c r="L68" s="7"/>
      <c r="M68" s="31"/>
      <c r="N68" s="64">
        <f t="shared" si="0"/>
      </c>
    </row>
    <row r="69" spans="1:14" ht="17.25" customHeight="1">
      <c r="A69" s="65">
        <v>53</v>
      </c>
      <c r="B69" s="10"/>
      <c r="C69" s="11"/>
      <c r="D69" s="12"/>
      <c r="E69" s="20"/>
      <c r="F69" s="19"/>
      <c r="G69" s="29"/>
      <c r="H69" s="7"/>
      <c r="I69" s="31"/>
      <c r="J69" s="7"/>
      <c r="K69" s="31"/>
      <c r="L69" s="7"/>
      <c r="M69" s="31"/>
      <c r="N69" s="64">
        <f t="shared" si="0"/>
      </c>
    </row>
    <row r="70" spans="1:14" ht="17.25" customHeight="1">
      <c r="A70" s="65">
        <v>54</v>
      </c>
      <c r="B70" s="10"/>
      <c r="C70" s="11"/>
      <c r="D70" s="12"/>
      <c r="E70" s="20"/>
      <c r="F70" s="19"/>
      <c r="G70" s="29"/>
      <c r="H70" s="7"/>
      <c r="I70" s="31"/>
      <c r="J70" s="7"/>
      <c r="K70" s="31"/>
      <c r="L70" s="7"/>
      <c r="M70" s="31"/>
      <c r="N70" s="64">
        <f t="shared" si="0"/>
      </c>
    </row>
    <row r="71" spans="1:14" ht="17.25" customHeight="1">
      <c r="A71" s="65">
        <v>55</v>
      </c>
      <c r="B71" s="10"/>
      <c r="C71" s="11"/>
      <c r="D71" s="12"/>
      <c r="E71" s="20"/>
      <c r="F71" s="19"/>
      <c r="G71" s="29"/>
      <c r="H71" s="7"/>
      <c r="I71" s="31"/>
      <c r="J71" s="7"/>
      <c r="K71" s="31"/>
      <c r="L71" s="7"/>
      <c r="M71" s="31"/>
      <c r="N71" s="64">
        <f t="shared" si="0"/>
      </c>
    </row>
    <row r="72" spans="1:14" ht="17.25" customHeight="1">
      <c r="A72" s="65">
        <v>56</v>
      </c>
      <c r="B72" s="10"/>
      <c r="C72" s="11"/>
      <c r="D72" s="12"/>
      <c r="E72" s="20"/>
      <c r="F72" s="19"/>
      <c r="G72" s="29"/>
      <c r="H72" s="7"/>
      <c r="I72" s="31"/>
      <c r="J72" s="7"/>
      <c r="K72" s="31"/>
      <c r="L72" s="7"/>
      <c r="M72" s="31"/>
      <c r="N72" s="64">
        <f t="shared" si="0"/>
      </c>
    </row>
    <row r="73" spans="1:14" ht="17.25" customHeight="1">
      <c r="A73" s="65">
        <v>57</v>
      </c>
      <c r="B73" s="10"/>
      <c r="C73" s="11"/>
      <c r="D73" s="12"/>
      <c r="E73" s="20"/>
      <c r="F73" s="19"/>
      <c r="G73" s="29"/>
      <c r="H73" s="7"/>
      <c r="I73" s="31"/>
      <c r="J73" s="7"/>
      <c r="K73" s="31"/>
      <c r="L73" s="7"/>
      <c r="M73" s="31"/>
      <c r="N73" s="64">
        <f t="shared" si="0"/>
      </c>
    </row>
    <row r="74" spans="1:14" ht="17.25" customHeight="1">
      <c r="A74" s="65">
        <v>58</v>
      </c>
      <c r="B74" s="10"/>
      <c r="C74" s="11"/>
      <c r="D74" s="12"/>
      <c r="E74" s="20"/>
      <c r="F74" s="19"/>
      <c r="G74" s="29"/>
      <c r="H74" s="7"/>
      <c r="I74" s="31"/>
      <c r="J74" s="7"/>
      <c r="K74" s="31"/>
      <c r="L74" s="7"/>
      <c r="M74" s="31"/>
      <c r="N74" s="64">
        <f t="shared" si="0"/>
      </c>
    </row>
    <row r="75" spans="1:14" ht="17.25" customHeight="1">
      <c r="A75" s="65">
        <v>59</v>
      </c>
      <c r="B75" s="10"/>
      <c r="C75" s="11"/>
      <c r="D75" s="12"/>
      <c r="E75" s="20"/>
      <c r="F75" s="19"/>
      <c r="G75" s="29"/>
      <c r="H75" s="7"/>
      <c r="I75" s="31"/>
      <c r="J75" s="7"/>
      <c r="K75" s="31"/>
      <c r="L75" s="7"/>
      <c r="M75" s="31"/>
      <c r="N75" s="64">
        <f t="shared" si="0"/>
      </c>
    </row>
    <row r="76" spans="1:14" ht="17.25" customHeight="1">
      <c r="A76" s="65">
        <v>60</v>
      </c>
      <c r="B76" s="10"/>
      <c r="C76" s="11"/>
      <c r="D76" s="12"/>
      <c r="E76" s="20"/>
      <c r="F76" s="19"/>
      <c r="G76" s="29"/>
      <c r="H76" s="7"/>
      <c r="I76" s="31"/>
      <c r="J76" s="7"/>
      <c r="K76" s="31"/>
      <c r="L76" s="7"/>
      <c r="M76" s="31"/>
      <c r="N76" s="64">
        <f t="shared" si="0"/>
      </c>
    </row>
    <row r="77" spans="1:14" ht="17.25" customHeight="1">
      <c r="A77" s="65">
        <v>61</v>
      </c>
      <c r="B77" s="10"/>
      <c r="C77" s="11"/>
      <c r="D77" s="12"/>
      <c r="E77" s="20"/>
      <c r="F77" s="19"/>
      <c r="G77" s="29"/>
      <c r="H77" s="7"/>
      <c r="I77" s="31"/>
      <c r="J77" s="7"/>
      <c r="K77" s="31"/>
      <c r="L77" s="7"/>
      <c r="M77" s="31"/>
      <c r="N77" s="64">
        <f t="shared" si="0"/>
      </c>
    </row>
    <row r="78" spans="1:14" ht="17.25" customHeight="1">
      <c r="A78" s="65">
        <v>62</v>
      </c>
      <c r="B78" s="10"/>
      <c r="C78" s="11"/>
      <c r="D78" s="12"/>
      <c r="E78" s="20"/>
      <c r="F78" s="19"/>
      <c r="G78" s="29"/>
      <c r="H78" s="7"/>
      <c r="I78" s="31"/>
      <c r="J78" s="7"/>
      <c r="K78" s="31"/>
      <c r="L78" s="7"/>
      <c r="M78" s="31"/>
      <c r="N78" s="64">
        <f t="shared" si="0"/>
      </c>
    </row>
    <row r="79" spans="1:14" ht="17.25" customHeight="1">
      <c r="A79" s="65">
        <v>63</v>
      </c>
      <c r="B79" s="10"/>
      <c r="C79" s="11"/>
      <c r="D79" s="12"/>
      <c r="E79" s="20"/>
      <c r="F79" s="19"/>
      <c r="G79" s="29"/>
      <c r="H79" s="7"/>
      <c r="I79" s="31"/>
      <c r="J79" s="7"/>
      <c r="K79" s="31"/>
      <c r="L79" s="7"/>
      <c r="M79" s="31"/>
      <c r="N79" s="64">
        <f t="shared" si="0"/>
      </c>
    </row>
    <row r="80" spans="1:14" ht="17.25" customHeight="1">
      <c r="A80" s="65">
        <v>64</v>
      </c>
      <c r="B80" s="10"/>
      <c r="C80" s="11"/>
      <c r="D80" s="12"/>
      <c r="E80" s="20"/>
      <c r="F80" s="19"/>
      <c r="G80" s="29"/>
      <c r="H80" s="7"/>
      <c r="I80" s="31"/>
      <c r="J80" s="7"/>
      <c r="K80" s="31"/>
      <c r="L80" s="7"/>
      <c r="M80" s="31"/>
      <c r="N80" s="64">
        <f t="shared" si="0"/>
      </c>
    </row>
    <row r="81" spans="1:14" ht="17.25" customHeight="1">
      <c r="A81" s="65">
        <v>65</v>
      </c>
      <c r="B81" s="10"/>
      <c r="C81" s="11"/>
      <c r="D81" s="12"/>
      <c r="E81" s="20"/>
      <c r="F81" s="19"/>
      <c r="G81" s="29"/>
      <c r="H81" s="7"/>
      <c r="I81" s="31"/>
      <c r="J81" s="7"/>
      <c r="K81" s="31"/>
      <c r="L81" s="7"/>
      <c r="M81" s="31"/>
      <c r="N81" s="64">
        <f t="shared" si="0"/>
      </c>
    </row>
    <row r="82" spans="1:14" ht="17.25" customHeight="1">
      <c r="A82" s="65">
        <v>66</v>
      </c>
      <c r="B82" s="10"/>
      <c r="C82" s="11"/>
      <c r="D82" s="12"/>
      <c r="E82" s="20"/>
      <c r="F82" s="19"/>
      <c r="G82" s="29"/>
      <c r="H82" s="7"/>
      <c r="I82" s="31"/>
      <c r="J82" s="7"/>
      <c r="K82" s="31"/>
      <c r="L82" s="7"/>
      <c r="M82" s="31"/>
      <c r="N82" s="64">
        <f aca="true" t="shared" si="1" ref="N82:N96">IF(B82="","",$K$9&amp;F82)</f>
      </c>
    </row>
    <row r="83" spans="1:14" ht="17.25" customHeight="1">
      <c r="A83" s="65">
        <v>67</v>
      </c>
      <c r="B83" s="10"/>
      <c r="C83" s="11"/>
      <c r="D83" s="12"/>
      <c r="E83" s="20"/>
      <c r="F83" s="19"/>
      <c r="G83" s="29"/>
      <c r="H83" s="7"/>
      <c r="I83" s="31"/>
      <c r="J83" s="7"/>
      <c r="K83" s="31"/>
      <c r="L83" s="7"/>
      <c r="M83" s="31"/>
      <c r="N83" s="64">
        <f t="shared" si="1"/>
      </c>
    </row>
    <row r="84" spans="1:14" ht="17.25" customHeight="1">
      <c r="A84" s="65">
        <v>68</v>
      </c>
      <c r="B84" s="10"/>
      <c r="C84" s="11"/>
      <c r="D84" s="12"/>
      <c r="E84" s="20"/>
      <c r="F84" s="19"/>
      <c r="G84" s="29"/>
      <c r="H84" s="7"/>
      <c r="I84" s="31"/>
      <c r="J84" s="7"/>
      <c r="K84" s="31"/>
      <c r="L84" s="7"/>
      <c r="M84" s="31"/>
      <c r="N84" s="64">
        <f t="shared" si="1"/>
      </c>
    </row>
    <row r="85" spans="1:14" ht="17.25" customHeight="1">
      <c r="A85" s="65">
        <v>69</v>
      </c>
      <c r="B85" s="10"/>
      <c r="C85" s="11"/>
      <c r="D85" s="12"/>
      <c r="E85" s="20"/>
      <c r="F85" s="19"/>
      <c r="G85" s="29"/>
      <c r="H85" s="7"/>
      <c r="I85" s="31"/>
      <c r="J85" s="7"/>
      <c r="K85" s="31"/>
      <c r="L85" s="7"/>
      <c r="M85" s="31"/>
      <c r="N85" s="64">
        <f t="shared" si="1"/>
      </c>
    </row>
    <row r="86" spans="1:14" ht="17.25" customHeight="1">
      <c r="A86" s="65">
        <v>70</v>
      </c>
      <c r="B86" s="10"/>
      <c r="C86" s="11"/>
      <c r="D86" s="12"/>
      <c r="E86" s="20"/>
      <c r="F86" s="19"/>
      <c r="G86" s="29"/>
      <c r="H86" s="7"/>
      <c r="I86" s="31"/>
      <c r="J86" s="7"/>
      <c r="K86" s="31"/>
      <c r="L86" s="7"/>
      <c r="M86" s="31"/>
      <c r="N86" s="64">
        <f t="shared" si="1"/>
      </c>
    </row>
    <row r="87" spans="1:14" ht="17.25" customHeight="1">
      <c r="A87" s="65">
        <v>71</v>
      </c>
      <c r="B87" s="10"/>
      <c r="C87" s="11"/>
      <c r="D87" s="12"/>
      <c r="E87" s="20"/>
      <c r="F87" s="19"/>
      <c r="G87" s="29"/>
      <c r="H87" s="7"/>
      <c r="I87" s="31"/>
      <c r="J87" s="7"/>
      <c r="K87" s="31"/>
      <c r="L87" s="7"/>
      <c r="M87" s="31"/>
      <c r="N87" s="64">
        <f t="shared" si="1"/>
      </c>
    </row>
    <row r="88" spans="1:14" ht="17.25" customHeight="1">
      <c r="A88" s="65">
        <v>72</v>
      </c>
      <c r="B88" s="10"/>
      <c r="C88" s="11"/>
      <c r="D88" s="12"/>
      <c r="E88" s="20"/>
      <c r="F88" s="19"/>
      <c r="G88" s="29"/>
      <c r="H88" s="7"/>
      <c r="I88" s="31"/>
      <c r="J88" s="7"/>
      <c r="K88" s="31"/>
      <c r="L88" s="7"/>
      <c r="M88" s="31"/>
      <c r="N88" s="64">
        <f t="shared" si="1"/>
      </c>
    </row>
    <row r="89" spans="1:14" ht="17.25" customHeight="1">
      <c r="A89" s="65">
        <v>73</v>
      </c>
      <c r="B89" s="10"/>
      <c r="C89" s="11"/>
      <c r="D89" s="12"/>
      <c r="E89" s="20"/>
      <c r="F89" s="19"/>
      <c r="G89" s="29"/>
      <c r="H89" s="7"/>
      <c r="I89" s="31"/>
      <c r="J89" s="7"/>
      <c r="K89" s="31"/>
      <c r="L89" s="7"/>
      <c r="M89" s="31"/>
      <c r="N89" s="64">
        <f t="shared" si="1"/>
      </c>
    </row>
    <row r="90" spans="1:14" ht="17.25" customHeight="1">
      <c r="A90" s="65">
        <v>74</v>
      </c>
      <c r="B90" s="10"/>
      <c r="C90" s="11"/>
      <c r="D90" s="12"/>
      <c r="E90" s="20"/>
      <c r="F90" s="19"/>
      <c r="G90" s="29"/>
      <c r="H90" s="7"/>
      <c r="I90" s="31"/>
      <c r="J90" s="7"/>
      <c r="K90" s="31"/>
      <c r="L90" s="7"/>
      <c r="M90" s="31"/>
      <c r="N90" s="64">
        <f t="shared" si="1"/>
      </c>
    </row>
    <row r="91" spans="1:14" ht="17.25" customHeight="1">
      <c r="A91" s="65">
        <v>75</v>
      </c>
      <c r="B91" s="10"/>
      <c r="C91" s="11"/>
      <c r="D91" s="12"/>
      <c r="E91" s="20"/>
      <c r="F91" s="19"/>
      <c r="G91" s="29"/>
      <c r="H91" s="7"/>
      <c r="I91" s="31"/>
      <c r="J91" s="7"/>
      <c r="K91" s="31"/>
      <c r="L91" s="7"/>
      <c r="M91" s="31"/>
      <c r="N91" s="64">
        <f t="shared" si="1"/>
      </c>
    </row>
    <row r="92" spans="1:14" ht="17.25" customHeight="1">
      <c r="A92" s="65">
        <v>76</v>
      </c>
      <c r="B92" s="10"/>
      <c r="C92" s="11"/>
      <c r="D92" s="12"/>
      <c r="E92" s="20"/>
      <c r="F92" s="19"/>
      <c r="G92" s="29"/>
      <c r="H92" s="7"/>
      <c r="I92" s="31"/>
      <c r="J92" s="7"/>
      <c r="K92" s="31"/>
      <c r="L92" s="7"/>
      <c r="M92" s="31"/>
      <c r="N92" s="64">
        <f t="shared" si="1"/>
      </c>
    </row>
    <row r="93" spans="1:14" ht="17.25" customHeight="1">
      <c r="A93" s="65">
        <v>77</v>
      </c>
      <c r="B93" s="10"/>
      <c r="C93" s="11"/>
      <c r="D93" s="12"/>
      <c r="E93" s="20"/>
      <c r="F93" s="19"/>
      <c r="G93" s="29"/>
      <c r="H93" s="7"/>
      <c r="I93" s="31"/>
      <c r="J93" s="7"/>
      <c r="K93" s="31"/>
      <c r="L93" s="7"/>
      <c r="M93" s="31"/>
      <c r="N93" s="64">
        <f t="shared" si="1"/>
      </c>
    </row>
    <row r="94" spans="1:14" ht="17.25" customHeight="1">
      <c r="A94" s="65">
        <v>78</v>
      </c>
      <c r="B94" s="10"/>
      <c r="C94" s="11"/>
      <c r="D94" s="12"/>
      <c r="E94" s="20"/>
      <c r="F94" s="19"/>
      <c r="G94" s="29"/>
      <c r="H94" s="7"/>
      <c r="I94" s="31"/>
      <c r="J94" s="7"/>
      <c r="K94" s="31"/>
      <c r="L94" s="7"/>
      <c r="M94" s="31"/>
      <c r="N94" s="64">
        <f t="shared" si="1"/>
      </c>
    </row>
    <row r="95" spans="1:14" ht="17.25" customHeight="1">
      <c r="A95" s="65">
        <v>79</v>
      </c>
      <c r="B95" s="10"/>
      <c r="C95" s="11"/>
      <c r="D95" s="12"/>
      <c r="E95" s="20"/>
      <c r="F95" s="19"/>
      <c r="G95" s="29"/>
      <c r="H95" s="7"/>
      <c r="I95" s="31"/>
      <c r="J95" s="7"/>
      <c r="K95" s="31"/>
      <c r="L95" s="7"/>
      <c r="M95" s="31"/>
      <c r="N95" s="64">
        <f t="shared" si="1"/>
      </c>
    </row>
    <row r="96" spans="1:14" ht="17.25" customHeight="1">
      <c r="A96" s="65">
        <v>80</v>
      </c>
      <c r="B96" s="10"/>
      <c r="C96" s="11"/>
      <c r="D96" s="12"/>
      <c r="E96" s="20"/>
      <c r="F96" s="19"/>
      <c r="G96" s="29"/>
      <c r="H96" s="7"/>
      <c r="I96" s="31"/>
      <c r="J96" s="7"/>
      <c r="K96" s="31"/>
      <c r="L96" s="7"/>
      <c r="M96" s="31"/>
      <c r="N96" s="64">
        <f t="shared" si="1"/>
      </c>
    </row>
  </sheetData>
  <sheetProtection sheet="1"/>
  <mergeCells count="32">
    <mergeCell ref="G13:H13"/>
    <mergeCell ref="F7:H7"/>
    <mergeCell ref="G11:H11"/>
    <mergeCell ref="G12:H12"/>
    <mergeCell ref="E5:G5"/>
    <mergeCell ref="D12:F12"/>
    <mergeCell ref="F1:M1"/>
    <mergeCell ref="C5:D5"/>
    <mergeCell ref="C7:E7"/>
    <mergeCell ref="A5:B5"/>
    <mergeCell ref="A4:B4"/>
    <mergeCell ref="C4:H4"/>
    <mergeCell ref="I12:J12"/>
    <mergeCell ref="D11:F11"/>
    <mergeCell ref="B1:C1"/>
    <mergeCell ref="K9:M9"/>
    <mergeCell ref="A9:B9"/>
    <mergeCell ref="A7:B7"/>
    <mergeCell ref="D9:E9"/>
    <mergeCell ref="F9:I9"/>
    <mergeCell ref="H5:M5"/>
    <mergeCell ref="I4:J4"/>
    <mergeCell ref="D14:F14"/>
    <mergeCell ref="G14:H14"/>
    <mergeCell ref="K3:M3"/>
    <mergeCell ref="K4:M4"/>
    <mergeCell ref="I7:M7"/>
    <mergeCell ref="D1:E1"/>
    <mergeCell ref="I13:J13"/>
    <mergeCell ref="I14:J14"/>
    <mergeCell ref="D13:F13"/>
    <mergeCell ref="I11:J11"/>
  </mergeCells>
  <dataValidations count="13">
    <dataValidation type="custom" allowBlank="1" showErrorMessage="1" errorTitle="お願い!" error="半角カタカナで入力し，姓と名の間は半角スペースで一文字空けてください｡" imeMode="halfKatakana" sqref="D17:D96">
      <formula1>AND(LEN(D17)=LENB(D17),LEN(D17)-LEN(SUBSTITUTE(D17," ",""))=1)</formula1>
    </dataValidation>
    <dataValidation type="list" allowBlank="1" showInputMessage="1" showErrorMessage="1" errorTitle="性別" error="男=【1】&#10;女=【2】   の数字を入力してください。" sqref="F17:F96">
      <formula1>性別</formula1>
    </dataValidation>
    <dataValidation allowBlank="1" showInputMessage="1" showErrorMessage="1" imeMode="disabled" sqref="E17:E96"/>
    <dataValidation allowBlank="1" showErrorMessage="1" sqref="C16:E16 H16:M16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N16"/>
    <dataValidation type="list" showInputMessage="1" showErrorMessage="1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I9"/>
    <dataValidation type="list" allowBlank="1" showInputMessage="1" showErrorMessage="1" sqref="K9:L9">
      <formula1>種別</formula1>
    </dataValidation>
    <dataValidation type="list" allowBlank="1" showInputMessage="1" showErrorMessage="1" sqref="H17:H96">
      <formula1>IF(N17="一般1",一般男子,IF(N17="一般2",一般女子,IF(N17="高校1",高校男子,IF(N17="高校2",高校女子,IF(N17="中学校1",中学男子,IF(N17="中学校2",中学女子,IF(N17="小学校1",小学男子,IF(N17="小学校2",小学女子,""))))))))</formula1>
    </dataValidation>
    <dataValidation type="list" allowBlank="1" showErrorMessage="1" errorTitle="都道府県" error="▼のプルダウンから選択してください。" sqref="G17:G96">
      <formula1>県名_個人</formula1>
    </dataValidation>
    <dataValidation type="list" allowBlank="1" showInputMessage="1" showErrorMessage="1" sqref="J17:J96">
      <formula1>IF(N17="一般1",一般男子,IF(N17="一般2",一般女子,IF(N17="高校1",高校男子,IF(N17="高校2",高校女子,IF(N17="中学校1",中学男子,IF(N17="中学校2",中学女子,IF(N17="小学校1",小学男子,IF(N17="小学校2",小学女子,""))))))))</formula1>
    </dataValidation>
    <dataValidation type="list" allowBlank="1" showInputMessage="1" showErrorMessage="1" sqref="L17:L96">
      <formula1>IF(N17="一般1",一般男子,IF(N17="一般2",一般女子,IF(N17="高校1",高校男子,IF(N17="高校2",高校女子,IF(N17="中学校1",中学男子,IF(N17="中学校2",中学女子,IF(N17="小学校1",小学男子,IF(N17="小学校2",小学女子,""))))))))</formula1>
    </dataValidation>
    <dataValidation type="whole" allowBlank="1" showInputMessage="1" showErrorMessage="1" errorTitle="最高記録" error="数字のみを記入してください。" sqref="K17:K96 I17:I96 M17:M96">
      <formula1>0</formula1>
      <formula2>9999</formula2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4"/>
  <headerFooter>
    <oddFooter>&amp;C&amp;H投てき記録会&amp;A&amp;RPage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4" s="3" customFormat="1" ht="13.5">
      <c r="A1" s="3" t="s">
        <v>76</v>
      </c>
      <c r="B1" s="3" t="s">
        <v>77</v>
      </c>
      <c r="C1" s="3" t="s">
        <v>78</v>
      </c>
      <c r="D1" s="3" t="s">
        <v>79</v>
      </c>
      <c r="E1" s="4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5" t="s">
        <v>85</v>
      </c>
      <c r="K1" s="5" t="s">
        <v>86</v>
      </c>
      <c r="L1" s="5" t="s">
        <v>87</v>
      </c>
      <c r="M1" s="6"/>
      <c r="N1" s="6"/>
    </row>
    <row r="2" spans="1:12" ht="13.5">
      <c r="A2">
        <f>IF('申込一覧'!B17="","",'申込一覧'!F17*10000+'申込一覧'!B17&amp;'申込一覧'!$N$11&amp;E2)</f>
      </c>
      <c r="B2">
        <f>IF('申込一覧'!C17="","",'申込一覧'!C17&amp;IF('申込一覧'!E17="","","("&amp;'申込一覧'!E17&amp;")"))</f>
      </c>
      <c r="C2">
        <f>IF('申込一覧'!D17="","",'申込一覧'!D17)</f>
      </c>
      <c r="D2">
        <f>IF('申込一覧'!F17="","",'申込一覧'!F17)</f>
      </c>
      <c r="E2">
        <f>IF('申込一覧'!B17="","",INDEX('名前'!$S$5:$S$52,MATCH('申込一覧'!G17,県名_個人,0)))</f>
      </c>
      <c r="F2">
        <f>IF('申込一覧'!B17="","",'申込一覧'!$F$9)</f>
      </c>
      <c r="G2">
        <f>IF('申込一覧'!B17="","",0)</f>
      </c>
      <c r="H2">
        <f>IF('申込一覧'!B17="","",0)</f>
      </c>
      <c r="I2">
        <f>IF('申込一覧'!B17="","",'申込一覧'!B17)</f>
      </c>
      <c r="J2">
        <f>IF('申込一覧'!H17="","",INDEX('名前'!$P$4:$P$35,MATCH('申込一覧'!H17,'名前'!$Q$4:$Q$35,0))&amp;" "&amp;RIGHTB(100000+'申込一覧'!I17,5))</f>
      </c>
      <c r="K2">
        <f>IF('申込一覧'!J17="","",INDEX('名前'!$P$4:$P$35,MATCH('申込一覧'!J17,'名前'!$Q$4:$Q$35,0))&amp;" "&amp;RIGHTB(100000+'申込一覧'!K17,5))</f>
      </c>
      <c r="L2">
        <f>IF('申込一覧'!L17="","",INDEX('名前'!$P$4:$P$35,MATCH('申込一覧'!L17,'名前'!$Q$4:$Q$35,0))&amp;" "&amp;RIGHTB(100000+'申込一覧'!M17,5))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T52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3.50390625" style="2" bestFit="1" customWidth="1"/>
    <col min="2" max="2" width="9.00390625" style="2" customWidth="1"/>
    <col min="3" max="3" width="4.75390625" style="2" customWidth="1"/>
    <col min="4" max="4" width="5.25390625" style="2" bestFit="1" customWidth="1"/>
    <col min="5" max="5" width="8.125" style="2" customWidth="1"/>
    <col min="6" max="6" width="6.50390625" style="101" bestFit="1" customWidth="1"/>
    <col min="7" max="7" width="20.50390625" style="2" bestFit="1" customWidth="1"/>
    <col min="8" max="8" width="4.375" style="2" customWidth="1"/>
    <col min="9" max="9" width="6.50390625" style="2" bestFit="1" customWidth="1"/>
    <col min="10" max="10" width="22.75390625" style="2" bestFit="1" customWidth="1"/>
    <col min="11" max="11" width="4.375" style="2" customWidth="1"/>
    <col min="12" max="12" width="6.50390625" style="2" bestFit="1" customWidth="1"/>
    <col min="13" max="13" width="22.75390625" style="90" bestFit="1" customWidth="1"/>
    <col min="14" max="14" width="4.375" style="2" customWidth="1"/>
    <col min="15" max="15" width="9.875" style="104" customWidth="1"/>
    <col min="16" max="16" width="6.50390625" style="2" bestFit="1" customWidth="1"/>
    <col min="17" max="17" width="22.75390625" style="90" bestFit="1" customWidth="1"/>
    <col min="18" max="18" width="6.00390625" style="2" customWidth="1"/>
    <col min="19" max="19" width="3.50390625" style="2" bestFit="1" customWidth="1"/>
    <col min="20" max="20" width="10.25390625" style="2" bestFit="1" customWidth="1"/>
    <col min="21" max="16384" width="9.00390625" style="2" customWidth="1"/>
  </cols>
  <sheetData>
    <row r="3" spans="1:20" ht="13.5">
      <c r="A3" s="14" t="s">
        <v>9</v>
      </c>
      <c r="B3" s="14" t="s">
        <v>10</v>
      </c>
      <c r="C3" s="15"/>
      <c r="D3" s="2" t="s">
        <v>2</v>
      </c>
      <c r="F3" s="102"/>
      <c r="G3" s="23" t="s">
        <v>145</v>
      </c>
      <c r="I3" s="22"/>
      <c r="J3" s="23" t="s">
        <v>147</v>
      </c>
      <c r="L3" s="22"/>
      <c r="M3" s="87" t="s">
        <v>149</v>
      </c>
      <c r="S3" s="14" t="s">
        <v>9</v>
      </c>
      <c r="T3" s="14" t="s">
        <v>10</v>
      </c>
    </row>
    <row r="4" spans="1:20" ht="13.5">
      <c r="A4" s="14"/>
      <c r="B4" s="14"/>
      <c r="D4" s="2">
        <v>1</v>
      </c>
      <c r="F4" s="103"/>
      <c r="G4" s="25"/>
      <c r="I4" s="24"/>
      <c r="J4" s="25"/>
      <c r="L4" s="24"/>
      <c r="M4" s="88"/>
      <c r="O4" s="105"/>
      <c r="P4" s="30" t="s">
        <v>242</v>
      </c>
      <c r="Q4" s="91" t="s">
        <v>197</v>
      </c>
      <c r="S4" s="14"/>
      <c r="T4" s="14"/>
    </row>
    <row r="5" spans="1:20" ht="13.5">
      <c r="A5" s="17">
        <v>36</v>
      </c>
      <c r="B5" s="14" t="s">
        <v>55</v>
      </c>
      <c r="D5" s="2">
        <v>2</v>
      </c>
      <c r="F5" s="26" t="s">
        <v>219</v>
      </c>
      <c r="G5" s="84" t="s">
        <v>185</v>
      </c>
      <c r="I5" s="26" t="s">
        <v>246</v>
      </c>
      <c r="J5" s="84" t="s">
        <v>191</v>
      </c>
      <c r="L5" s="26" t="s">
        <v>242</v>
      </c>
      <c r="M5" s="84" t="s">
        <v>197</v>
      </c>
      <c r="O5" s="105"/>
      <c r="P5" s="30" t="s">
        <v>243</v>
      </c>
      <c r="Q5" s="91" t="s">
        <v>198</v>
      </c>
      <c r="S5" s="17">
        <v>36</v>
      </c>
      <c r="T5" s="14" t="s">
        <v>133</v>
      </c>
    </row>
    <row r="6" spans="1:20" ht="13.5">
      <c r="A6" s="17">
        <v>37</v>
      </c>
      <c r="B6" s="14" t="s">
        <v>54</v>
      </c>
      <c r="F6" s="26" t="s">
        <v>221</v>
      </c>
      <c r="G6" s="84" t="s">
        <v>186</v>
      </c>
      <c r="I6" s="26" t="s">
        <v>247</v>
      </c>
      <c r="J6" s="84" t="s">
        <v>192</v>
      </c>
      <c r="L6" s="26" t="s">
        <v>243</v>
      </c>
      <c r="M6" s="84" t="s">
        <v>198</v>
      </c>
      <c r="O6" s="105"/>
      <c r="P6" s="30" t="s">
        <v>244</v>
      </c>
      <c r="Q6" s="91" t="s">
        <v>213</v>
      </c>
      <c r="S6" s="17">
        <v>37</v>
      </c>
      <c r="T6" s="14" t="s">
        <v>132</v>
      </c>
    </row>
    <row r="7" spans="1:20" ht="13.5">
      <c r="A7" s="17">
        <v>38</v>
      </c>
      <c r="B7" s="14" t="s">
        <v>56</v>
      </c>
      <c r="F7" s="26" t="s">
        <v>223</v>
      </c>
      <c r="G7" s="84" t="s">
        <v>187</v>
      </c>
      <c r="I7" s="26" t="s">
        <v>248</v>
      </c>
      <c r="J7" s="84" t="s">
        <v>193</v>
      </c>
      <c r="L7" s="26" t="s">
        <v>244</v>
      </c>
      <c r="M7" s="84" t="s">
        <v>213</v>
      </c>
      <c r="O7" s="105"/>
      <c r="P7" s="30" t="s">
        <v>245</v>
      </c>
      <c r="Q7" s="91" t="s">
        <v>214</v>
      </c>
      <c r="S7" s="17">
        <v>38</v>
      </c>
      <c r="T7" s="14" t="s">
        <v>134</v>
      </c>
    </row>
    <row r="8" spans="1:20" ht="13.5">
      <c r="A8" s="17">
        <v>39</v>
      </c>
      <c r="B8" s="14" t="s">
        <v>57</v>
      </c>
      <c r="F8" s="26"/>
      <c r="G8" s="86"/>
      <c r="I8" s="26" t="s">
        <v>249</v>
      </c>
      <c r="J8" s="84" t="s">
        <v>207</v>
      </c>
      <c r="L8" s="26" t="s">
        <v>245</v>
      </c>
      <c r="M8" s="84" t="s">
        <v>214</v>
      </c>
      <c r="O8" s="105"/>
      <c r="P8" s="30" t="s">
        <v>246</v>
      </c>
      <c r="Q8" s="91" t="s">
        <v>191</v>
      </c>
      <c r="S8" s="17">
        <v>39</v>
      </c>
      <c r="T8" s="14" t="s">
        <v>135</v>
      </c>
    </row>
    <row r="9" spans="1:20" ht="13.5">
      <c r="A9" s="17"/>
      <c r="B9" s="14"/>
      <c r="E9" s="101"/>
      <c r="F9" s="26" t="s">
        <v>225</v>
      </c>
      <c r="G9" s="84" t="s">
        <v>201</v>
      </c>
      <c r="I9" s="26" t="s">
        <v>251</v>
      </c>
      <c r="J9" s="84" t="s">
        <v>208</v>
      </c>
      <c r="L9" s="26"/>
      <c r="M9" s="86"/>
      <c r="O9" s="105"/>
      <c r="P9" s="30" t="s">
        <v>247</v>
      </c>
      <c r="Q9" s="91" t="s">
        <v>192</v>
      </c>
      <c r="S9" s="14"/>
      <c r="T9" s="14"/>
    </row>
    <row r="10" spans="1:20" ht="13.5">
      <c r="A10" s="16">
        <v>1</v>
      </c>
      <c r="B10" s="14" t="s">
        <v>11</v>
      </c>
      <c r="E10" s="101"/>
      <c r="F10" s="26" t="s">
        <v>227</v>
      </c>
      <c r="G10" s="84" t="s">
        <v>202</v>
      </c>
      <c r="I10" s="26" t="s">
        <v>250</v>
      </c>
      <c r="J10" s="84" t="s">
        <v>209</v>
      </c>
      <c r="L10" s="26" t="s">
        <v>246</v>
      </c>
      <c r="M10" s="84" t="s">
        <v>191</v>
      </c>
      <c r="O10" s="105"/>
      <c r="P10" s="30" t="s">
        <v>248</v>
      </c>
      <c r="Q10" s="91" t="s">
        <v>193</v>
      </c>
      <c r="S10" s="16">
        <v>1</v>
      </c>
      <c r="T10" s="14" t="s">
        <v>11</v>
      </c>
    </row>
    <row r="11" spans="1:20" ht="13.5">
      <c r="A11" s="16">
        <v>2</v>
      </c>
      <c r="B11" s="14" t="s">
        <v>12</v>
      </c>
      <c r="E11" s="101"/>
      <c r="F11" s="28" t="s">
        <v>229</v>
      </c>
      <c r="G11" s="85" t="s">
        <v>203</v>
      </c>
      <c r="I11" s="26"/>
      <c r="J11" s="86"/>
      <c r="L11" s="26" t="s">
        <v>247</v>
      </c>
      <c r="M11" s="84" t="s">
        <v>192</v>
      </c>
      <c r="O11" s="105"/>
      <c r="P11" s="30" t="s">
        <v>249</v>
      </c>
      <c r="Q11" s="91" t="s">
        <v>207</v>
      </c>
      <c r="S11" s="16">
        <v>2</v>
      </c>
      <c r="T11" s="14" t="s">
        <v>100</v>
      </c>
    </row>
    <row r="12" spans="1:20" ht="13.5">
      <c r="A12" s="16">
        <v>3</v>
      </c>
      <c r="B12" s="14" t="s">
        <v>13</v>
      </c>
      <c r="F12" s="1"/>
      <c r="G12" s="1"/>
      <c r="I12" s="26" t="s">
        <v>218</v>
      </c>
      <c r="J12" s="84" t="s">
        <v>185</v>
      </c>
      <c r="L12" s="26" t="s">
        <v>248</v>
      </c>
      <c r="M12" s="84" t="s">
        <v>193</v>
      </c>
      <c r="O12" s="105"/>
      <c r="P12" s="30" t="s">
        <v>251</v>
      </c>
      <c r="Q12" s="91" t="s">
        <v>208</v>
      </c>
      <c r="S12" s="16">
        <v>3</v>
      </c>
      <c r="T12" s="14" t="s">
        <v>101</v>
      </c>
    </row>
    <row r="13" spans="1:20" ht="13.5">
      <c r="A13" s="16">
        <v>4</v>
      </c>
      <c r="B13" s="14" t="s">
        <v>14</v>
      </c>
      <c r="F13" s="1"/>
      <c r="G13" s="1"/>
      <c r="I13" s="26" t="s">
        <v>220</v>
      </c>
      <c r="J13" s="84" t="s">
        <v>186</v>
      </c>
      <c r="L13" s="26" t="s">
        <v>249</v>
      </c>
      <c r="M13" s="84" t="s">
        <v>207</v>
      </c>
      <c r="O13" s="105"/>
      <c r="P13" s="30" t="s">
        <v>250</v>
      </c>
      <c r="Q13" s="91" t="s">
        <v>209</v>
      </c>
      <c r="S13" s="16">
        <v>4</v>
      </c>
      <c r="T13" s="14" t="s">
        <v>102</v>
      </c>
    </row>
    <row r="14" spans="1:20" ht="13.5">
      <c r="A14" s="16">
        <v>5</v>
      </c>
      <c r="B14" s="14" t="s">
        <v>15</v>
      </c>
      <c r="F14" s="102"/>
      <c r="G14" s="23" t="s">
        <v>146</v>
      </c>
      <c r="I14" s="26" t="s">
        <v>222</v>
      </c>
      <c r="J14" s="84" t="s">
        <v>187</v>
      </c>
      <c r="L14" s="26" t="s">
        <v>251</v>
      </c>
      <c r="M14" s="84" t="s">
        <v>208</v>
      </c>
      <c r="O14" s="105"/>
      <c r="P14" s="30" t="s">
        <v>218</v>
      </c>
      <c r="Q14" s="91" t="s">
        <v>185</v>
      </c>
      <c r="S14" s="16">
        <v>5</v>
      </c>
      <c r="T14" s="14" t="s">
        <v>103</v>
      </c>
    </row>
    <row r="15" spans="1:20" ht="13.5">
      <c r="A15" s="16">
        <v>6</v>
      </c>
      <c r="B15" s="14" t="s">
        <v>16</v>
      </c>
      <c r="F15" s="26"/>
      <c r="G15" s="27"/>
      <c r="I15" s="26" t="s">
        <v>224</v>
      </c>
      <c r="J15" s="84" t="s">
        <v>201</v>
      </c>
      <c r="L15" s="26" t="s">
        <v>250</v>
      </c>
      <c r="M15" s="84" t="s">
        <v>209</v>
      </c>
      <c r="O15" s="105"/>
      <c r="P15" s="30" t="s">
        <v>220</v>
      </c>
      <c r="Q15" s="91" t="s">
        <v>186</v>
      </c>
      <c r="S15" s="16">
        <v>6</v>
      </c>
      <c r="T15" s="14" t="s">
        <v>104</v>
      </c>
    </row>
    <row r="16" spans="1:20" ht="13.5">
      <c r="A16" s="16">
        <v>7</v>
      </c>
      <c r="B16" s="14" t="s">
        <v>17</v>
      </c>
      <c r="E16" s="101"/>
      <c r="F16" s="26" t="s">
        <v>231</v>
      </c>
      <c r="G16" s="84" t="s">
        <v>188</v>
      </c>
      <c r="I16" s="26" t="s">
        <v>226</v>
      </c>
      <c r="J16" s="84" t="s">
        <v>202</v>
      </c>
      <c r="L16" s="26"/>
      <c r="M16" s="86"/>
      <c r="O16" s="105"/>
      <c r="P16" s="30" t="s">
        <v>222</v>
      </c>
      <c r="Q16" s="91" t="s">
        <v>187</v>
      </c>
      <c r="S16" s="16">
        <v>7</v>
      </c>
      <c r="T16" s="14" t="s">
        <v>105</v>
      </c>
    </row>
    <row r="17" spans="1:20" ht="13.5">
      <c r="A17" s="16">
        <v>8</v>
      </c>
      <c r="B17" s="14" t="s">
        <v>18</v>
      </c>
      <c r="E17" s="101"/>
      <c r="F17" s="26" t="s">
        <v>233</v>
      </c>
      <c r="G17" s="84" t="s">
        <v>189</v>
      </c>
      <c r="I17" s="28" t="s">
        <v>228</v>
      </c>
      <c r="J17" s="85" t="s">
        <v>203</v>
      </c>
      <c r="L17" s="26" t="s">
        <v>218</v>
      </c>
      <c r="M17" s="84" t="s">
        <v>185</v>
      </c>
      <c r="O17" s="105"/>
      <c r="P17" s="30" t="s">
        <v>224</v>
      </c>
      <c r="Q17" s="91" t="s">
        <v>201</v>
      </c>
      <c r="S17" s="16">
        <v>8</v>
      </c>
      <c r="T17" s="14" t="s">
        <v>106</v>
      </c>
    </row>
    <row r="18" spans="1:20" ht="13.5">
      <c r="A18" s="16">
        <v>9</v>
      </c>
      <c r="B18" s="14" t="s">
        <v>19</v>
      </c>
      <c r="E18" s="101"/>
      <c r="F18" s="26" t="s">
        <v>235</v>
      </c>
      <c r="G18" s="84" t="s">
        <v>190</v>
      </c>
      <c r="I18" s="1"/>
      <c r="J18" s="1"/>
      <c r="L18" s="26" t="s">
        <v>220</v>
      </c>
      <c r="M18" s="84" t="s">
        <v>186</v>
      </c>
      <c r="O18" s="105"/>
      <c r="P18" s="30" t="s">
        <v>226</v>
      </c>
      <c r="Q18" s="91" t="s">
        <v>202</v>
      </c>
      <c r="S18" s="16">
        <v>9</v>
      </c>
      <c r="T18" s="14" t="s">
        <v>107</v>
      </c>
    </row>
    <row r="19" spans="1:20" ht="13.5">
      <c r="A19" s="16">
        <v>10</v>
      </c>
      <c r="B19" s="14" t="s">
        <v>20</v>
      </c>
      <c r="E19" s="101"/>
      <c r="F19" s="26"/>
      <c r="G19" s="86"/>
      <c r="I19" s="1"/>
      <c r="J19" s="1"/>
      <c r="L19" s="26" t="s">
        <v>222</v>
      </c>
      <c r="M19" s="84" t="s">
        <v>187</v>
      </c>
      <c r="O19" s="105"/>
      <c r="P19" s="30" t="s">
        <v>228</v>
      </c>
      <c r="Q19" s="91" t="s">
        <v>203</v>
      </c>
      <c r="S19" s="16">
        <v>10</v>
      </c>
      <c r="T19" s="14" t="s">
        <v>108</v>
      </c>
    </row>
    <row r="20" spans="1:20" ht="13.5">
      <c r="A20" s="16">
        <v>11</v>
      </c>
      <c r="B20" s="14" t="s">
        <v>21</v>
      </c>
      <c r="E20" s="101"/>
      <c r="F20" s="26" t="s">
        <v>237</v>
      </c>
      <c r="G20" s="84" t="s">
        <v>204</v>
      </c>
      <c r="I20" s="22"/>
      <c r="J20" s="23" t="s">
        <v>148</v>
      </c>
      <c r="L20" s="26" t="s">
        <v>224</v>
      </c>
      <c r="M20" s="84" t="s">
        <v>201</v>
      </c>
      <c r="O20" s="105"/>
      <c r="P20" s="30" t="s">
        <v>254</v>
      </c>
      <c r="Q20" s="91" t="s">
        <v>199</v>
      </c>
      <c r="S20" s="16">
        <v>11</v>
      </c>
      <c r="T20" s="14" t="s">
        <v>109</v>
      </c>
    </row>
    <row r="21" spans="1:20" ht="13.5">
      <c r="A21" s="16">
        <v>12</v>
      </c>
      <c r="B21" s="14" t="s">
        <v>22</v>
      </c>
      <c r="E21" s="101"/>
      <c r="F21" s="26" t="s">
        <v>239</v>
      </c>
      <c r="G21" s="84" t="s">
        <v>205</v>
      </c>
      <c r="I21" s="24"/>
      <c r="J21" s="25"/>
      <c r="L21" s="26" t="s">
        <v>226</v>
      </c>
      <c r="M21" s="84" t="s">
        <v>202</v>
      </c>
      <c r="O21" s="105"/>
      <c r="P21" s="30" t="s">
        <v>255</v>
      </c>
      <c r="Q21" s="91" t="s">
        <v>200</v>
      </c>
      <c r="S21" s="16">
        <v>12</v>
      </c>
      <c r="T21" s="14" t="s">
        <v>110</v>
      </c>
    </row>
    <row r="22" spans="1:20" ht="13.5">
      <c r="A22" s="16">
        <v>13</v>
      </c>
      <c r="B22" s="14" t="s">
        <v>23</v>
      </c>
      <c r="E22" s="101"/>
      <c r="F22" s="28" t="s">
        <v>241</v>
      </c>
      <c r="G22" s="85" t="s">
        <v>206</v>
      </c>
      <c r="I22" s="26" t="s">
        <v>258</v>
      </c>
      <c r="J22" s="84" t="s">
        <v>194</v>
      </c>
      <c r="L22" s="28" t="s">
        <v>228</v>
      </c>
      <c r="M22" s="85" t="s">
        <v>203</v>
      </c>
      <c r="O22" s="105"/>
      <c r="P22" s="30" t="s">
        <v>256</v>
      </c>
      <c r="Q22" s="91" t="s">
        <v>215</v>
      </c>
      <c r="S22" s="16">
        <v>13</v>
      </c>
      <c r="T22" s="14" t="s">
        <v>111</v>
      </c>
    </row>
    <row r="23" spans="1:20" ht="13.5">
      <c r="A23" s="16">
        <v>14</v>
      </c>
      <c r="B23" s="14" t="s">
        <v>24</v>
      </c>
      <c r="F23" s="1"/>
      <c r="G23" s="1"/>
      <c r="I23" s="26" t="s">
        <v>259</v>
      </c>
      <c r="J23" s="84" t="s">
        <v>195</v>
      </c>
      <c r="L23" s="1"/>
      <c r="M23" s="89"/>
      <c r="O23" s="105"/>
      <c r="P23" s="30" t="s">
        <v>257</v>
      </c>
      <c r="Q23" s="91" t="s">
        <v>216</v>
      </c>
      <c r="S23" s="16">
        <v>14</v>
      </c>
      <c r="T23" s="14" t="s">
        <v>24</v>
      </c>
    </row>
    <row r="24" spans="1:20" ht="13.5">
      <c r="A24" s="16">
        <v>15</v>
      </c>
      <c r="B24" s="14" t="s">
        <v>25</v>
      </c>
      <c r="F24" s="1"/>
      <c r="G24" s="1"/>
      <c r="I24" s="26" t="s">
        <v>252</v>
      </c>
      <c r="J24" s="84" t="s">
        <v>196</v>
      </c>
      <c r="L24" s="1"/>
      <c r="M24" s="89"/>
      <c r="O24" s="105"/>
      <c r="P24" s="30" t="s">
        <v>258</v>
      </c>
      <c r="Q24" s="91" t="s">
        <v>194</v>
      </c>
      <c r="S24" s="16">
        <v>15</v>
      </c>
      <c r="T24" s="14" t="s">
        <v>112</v>
      </c>
    </row>
    <row r="25" spans="1:20" ht="13.5">
      <c r="A25" s="16">
        <v>16</v>
      </c>
      <c r="B25" s="14" t="s">
        <v>26</v>
      </c>
      <c r="F25" s="1"/>
      <c r="G25" s="1"/>
      <c r="I25" s="26" t="s">
        <v>260</v>
      </c>
      <c r="J25" s="84" t="s">
        <v>210</v>
      </c>
      <c r="L25" s="22"/>
      <c r="M25" s="87" t="s">
        <v>150</v>
      </c>
      <c r="O25" s="105"/>
      <c r="P25" s="30" t="s">
        <v>259</v>
      </c>
      <c r="Q25" s="91" t="s">
        <v>195</v>
      </c>
      <c r="S25" s="16">
        <v>16</v>
      </c>
      <c r="T25" s="14" t="s">
        <v>113</v>
      </c>
    </row>
    <row r="26" spans="1:20" ht="13.5">
      <c r="A26" s="16">
        <v>17</v>
      </c>
      <c r="B26" s="14" t="s">
        <v>27</v>
      </c>
      <c r="F26" s="1"/>
      <c r="G26" s="1"/>
      <c r="I26" s="26" t="s">
        <v>253</v>
      </c>
      <c r="J26" s="84" t="s">
        <v>211</v>
      </c>
      <c r="L26" s="24"/>
      <c r="M26" s="88"/>
      <c r="O26" s="105"/>
      <c r="P26" s="30" t="s">
        <v>252</v>
      </c>
      <c r="Q26" s="91" t="s">
        <v>196</v>
      </c>
      <c r="S26" s="16">
        <v>17</v>
      </c>
      <c r="T26" s="14" t="s">
        <v>114</v>
      </c>
    </row>
    <row r="27" spans="1:20" ht="13.5">
      <c r="A27" s="16">
        <v>18</v>
      </c>
      <c r="B27" s="14" t="s">
        <v>28</v>
      </c>
      <c r="F27" s="1"/>
      <c r="G27" s="1"/>
      <c r="I27" s="26" t="s">
        <v>252</v>
      </c>
      <c r="J27" s="84" t="s">
        <v>212</v>
      </c>
      <c r="L27" s="26" t="s">
        <v>254</v>
      </c>
      <c r="M27" s="84" t="s">
        <v>199</v>
      </c>
      <c r="O27" s="105"/>
      <c r="P27" s="30" t="s">
        <v>260</v>
      </c>
      <c r="Q27" s="91" t="s">
        <v>210</v>
      </c>
      <c r="S27" s="16">
        <v>18</v>
      </c>
      <c r="T27" s="14" t="s">
        <v>115</v>
      </c>
    </row>
    <row r="28" spans="1:20" ht="13.5">
      <c r="A28" s="17">
        <v>19</v>
      </c>
      <c r="B28" s="14" t="s">
        <v>29</v>
      </c>
      <c r="F28" s="1"/>
      <c r="G28" s="1"/>
      <c r="I28" s="26"/>
      <c r="J28" s="27"/>
      <c r="L28" s="26" t="s">
        <v>255</v>
      </c>
      <c r="M28" s="84" t="s">
        <v>200</v>
      </c>
      <c r="O28" s="105"/>
      <c r="P28" s="30" t="s">
        <v>253</v>
      </c>
      <c r="Q28" s="91" t="s">
        <v>211</v>
      </c>
      <c r="S28" s="17">
        <v>19</v>
      </c>
      <c r="T28" s="14" t="s">
        <v>116</v>
      </c>
    </row>
    <row r="29" spans="1:20" ht="13.5">
      <c r="A29" s="17">
        <v>20</v>
      </c>
      <c r="B29" s="14" t="s">
        <v>30</v>
      </c>
      <c r="F29" s="1"/>
      <c r="G29" s="1"/>
      <c r="I29" s="26" t="s">
        <v>230</v>
      </c>
      <c r="J29" s="84" t="s">
        <v>188</v>
      </c>
      <c r="L29" s="26" t="s">
        <v>256</v>
      </c>
      <c r="M29" s="84" t="s">
        <v>215</v>
      </c>
      <c r="O29" s="105"/>
      <c r="P29" s="30" t="s">
        <v>252</v>
      </c>
      <c r="Q29" s="91" t="s">
        <v>212</v>
      </c>
      <c r="S29" s="17">
        <v>20</v>
      </c>
      <c r="T29" s="14" t="s">
        <v>117</v>
      </c>
    </row>
    <row r="30" spans="1:20" ht="13.5">
      <c r="A30" s="17">
        <v>21</v>
      </c>
      <c r="B30" s="14" t="s">
        <v>31</v>
      </c>
      <c r="F30" s="1"/>
      <c r="G30" s="1"/>
      <c r="I30" s="26" t="s">
        <v>232</v>
      </c>
      <c r="J30" s="84" t="s">
        <v>189</v>
      </c>
      <c r="L30" s="26" t="s">
        <v>257</v>
      </c>
      <c r="M30" s="84" t="s">
        <v>216</v>
      </c>
      <c r="O30" s="105"/>
      <c r="P30" s="1" t="s">
        <v>230</v>
      </c>
      <c r="Q30" s="89" t="s">
        <v>188</v>
      </c>
      <c r="S30" s="17">
        <v>21</v>
      </c>
      <c r="T30" s="14" t="s">
        <v>118</v>
      </c>
    </row>
    <row r="31" spans="1:20" ht="13.5">
      <c r="A31" s="17">
        <v>22</v>
      </c>
      <c r="B31" s="14" t="s">
        <v>32</v>
      </c>
      <c r="I31" s="26" t="s">
        <v>234</v>
      </c>
      <c r="J31" s="84" t="s">
        <v>190</v>
      </c>
      <c r="L31" s="26"/>
      <c r="M31" s="86"/>
      <c r="O31" s="105"/>
      <c r="P31" s="1" t="s">
        <v>232</v>
      </c>
      <c r="Q31" s="89" t="s">
        <v>189</v>
      </c>
      <c r="S31" s="17">
        <v>22</v>
      </c>
      <c r="T31" s="14" t="s">
        <v>119</v>
      </c>
    </row>
    <row r="32" spans="1:20" ht="13.5">
      <c r="A32" s="17">
        <v>23</v>
      </c>
      <c r="B32" s="14" t="s">
        <v>33</v>
      </c>
      <c r="I32" s="26" t="s">
        <v>236</v>
      </c>
      <c r="J32" s="84" t="s">
        <v>204</v>
      </c>
      <c r="L32" s="26" t="s">
        <v>258</v>
      </c>
      <c r="M32" s="84" t="s">
        <v>194</v>
      </c>
      <c r="O32" s="105"/>
      <c r="P32" s="1" t="s">
        <v>234</v>
      </c>
      <c r="Q32" s="89" t="s">
        <v>190</v>
      </c>
      <c r="S32" s="17">
        <v>23</v>
      </c>
      <c r="T32" s="14" t="s">
        <v>120</v>
      </c>
    </row>
    <row r="33" spans="1:20" ht="13.5">
      <c r="A33" s="17">
        <v>24</v>
      </c>
      <c r="B33" s="14" t="s">
        <v>34</v>
      </c>
      <c r="I33" s="26" t="s">
        <v>238</v>
      </c>
      <c r="J33" s="84" t="s">
        <v>205</v>
      </c>
      <c r="L33" s="26" t="s">
        <v>259</v>
      </c>
      <c r="M33" s="84" t="s">
        <v>195</v>
      </c>
      <c r="O33" s="105"/>
      <c r="P33" s="1" t="s">
        <v>236</v>
      </c>
      <c r="Q33" s="89" t="s">
        <v>204</v>
      </c>
      <c r="S33" s="17">
        <v>24</v>
      </c>
      <c r="T33" s="14" t="s">
        <v>121</v>
      </c>
    </row>
    <row r="34" spans="1:20" ht="13.5">
      <c r="A34" s="17">
        <v>25</v>
      </c>
      <c r="B34" s="14" t="s">
        <v>35</v>
      </c>
      <c r="I34" s="28" t="s">
        <v>240</v>
      </c>
      <c r="J34" s="85" t="s">
        <v>206</v>
      </c>
      <c r="L34" s="26" t="s">
        <v>252</v>
      </c>
      <c r="M34" s="84" t="s">
        <v>196</v>
      </c>
      <c r="O34" s="105"/>
      <c r="P34" s="1" t="s">
        <v>238</v>
      </c>
      <c r="Q34" s="89" t="s">
        <v>205</v>
      </c>
      <c r="S34" s="17">
        <v>25</v>
      </c>
      <c r="T34" s="14" t="s">
        <v>122</v>
      </c>
    </row>
    <row r="35" spans="1:20" ht="13.5">
      <c r="A35" s="17">
        <v>26</v>
      </c>
      <c r="B35" s="14" t="s">
        <v>36</v>
      </c>
      <c r="F35" s="101" t="s">
        <v>69</v>
      </c>
      <c r="G35" s="2" t="s">
        <v>75</v>
      </c>
      <c r="L35" s="26" t="s">
        <v>260</v>
      </c>
      <c r="M35" s="84" t="s">
        <v>210</v>
      </c>
      <c r="O35" s="105"/>
      <c r="P35" s="1" t="s">
        <v>240</v>
      </c>
      <c r="Q35" s="89" t="s">
        <v>217</v>
      </c>
      <c r="S35" s="17">
        <v>26</v>
      </c>
      <c r="T35" s="14" t="s">
        <v>123</v>
      </c>
    </row>
    <row r="36" spans="1:20" ht="13.5">
      <c r="A36" s="17">
        <v>27</v>
      </c>
      <c r="B36" s="14" t="s">
        <v>37</v>
      </c>
      <c r="F36" s="101" t="s">
        <v>143</v>
      </c>
      <c r="G36" s="2">
        <v>700</v>
      </c>
      <c r="L36" s="26" t="s">
        <v>253</v>
      </c>
      <c r="M36" s="84" t="s">
        <v>211</v>
      </c>
      <c r="S36" s="17">
        <v>27</v>
      </c>
      <c r="T36" s="14" t="s">
        <v>124</v>
      </c>
    </row>
    <row r="37" spans="1:20" ht="13.5">
      <c r="A37" s="17">
        <v>28</v>
      </c>
      <c r="B37" s="14" t="s">
        <v>38</v>
      </c>
      <c r="F37" s="101" t="s">
        <v>71</v>
      </c>
      <c r="G37" s="2">
        <v>900</v>
      </c>
      <c r="L37" s="26" t="s">
        <v>252</v>
      </c>
      <c r="M37" s="84" t="s">
        <v>212</v>
      </c>
      <c r="S37" s="17">
        <v>28</v>
      </c>
      <c r="T37" s="14" t="s">
        <v>125</v>
      </c>
    </row>
    <row r="38" spans="1:20" ht="13.5">
      <c r="A38" s="17">
        <v>29</v>
      </c>
      <c r="B38" s="14" t="s">
        <v>39</v>
      </c>
      <c r="F38" s="101" t="s">
        <v>70</v>
      </c>
      <c r="G38" s="2">
        <v>1200</v>
      </c>
      <c r="L38" s="26"/>
      <c r="M38" s="27"/>
      <c r="S38" s="17">
        <v>29</v>
      </c>
      <c r="T38" s="14" t="s">
        <v>126</v>
      </c>
    </row>
    <row r="39" spans="1:20" ht="13.5">
      <c r="A39" s="17">
        <v>30</v>
      </c>
      <c r="B39" s="14" t="s">
        <v>40</v>
      </c>
      <c r="L39" s="26" t="s">
        <v>230</v>
      </c>
      <c r="M39" s="84" t="s">
        <v>188</v>
      </c>
      <c r="S39" s="17">
        <v>30</v>
      </c>
      <c r="T39" s="14" t="s">
        <v>40</v>
      </c>
    </row>
    <row r="40" spans="1:20" ht="13.5">
      <c r="A40" s="17">
        <v>31</v>
      </c>
      <c r="B40" s="14" t="s">
        <v>41</v>
      </c>
      <c r="L40" s="26" t="s">
        <v>232</v>
      </c>
      <c r="M40" s="84" t="s">
        <v>189</v>
      </c>
      <c r="S40" s="17">
        <v>31</v>
      </c>
      <c r="T40" s="14" t="s">
        <v>127</v>
      </c>
    </row>
    <row r="41" spans="1:20" ht="13.5">
      <c r="A41" s="17">
        <v>32</v>
      </c>
      <c r="B41" s="14" t="s">
        <v>42</v>
      </c>
      <c r="L41" s="26" t="s">
        <v>234</v>
      </c>
      <c r="M41" s="84" t="s">
        <v>190</v>
      </c>
      <c r="S41" s="17">
        <v>32</v>
      </c>
      <c r="T41" s="14" t="s">
        <v>128</v>
      </c>
    </row>
    <row r="42" spans="1:20" ht="13.5">
      <c r="A42" s="17">
        <v>33</v>
      </c>
      <c r="B42" s="14" t="s">
        <v>43</v>
      </c>
      <c r="L42" s="26" t="s">
        <v>236</v>
      </c>
      <c r="M42" s="84" t="s">
        <v>204</v>
      </c>
      <c r="S42" s="17">
        <v>33</v>
      </c>
      <c r="T42" s="14" t="s">
        <v>129</v>
      </c>
    </row>
    <row r="43" spans="1:20" ht="13.5">
      <c r="A43" s="17">
        <v>34</v>
      </c>
      <c r="B43" s="14" t="s">
        <v>44</v>
      </c>
      <c r="L43" s="26" t="s">
        <v>238</v>
      </c>
      <c r="M43" s="84" t="s">
        <v>205</v>
      </c>
      <c r="S43" s="17">
        <v>34</v>
      </c>
      <c r="T43" s="14" t="s">
        <v>130</v>
      </c>
    </row>
    <row r="44" spans="1:20" ht="13.5">
      <c r="A44" s="17">
        <v>35</v>
      </c>
      <c r="B44" s="14" t="s">
        <v>53</v>
      </c>
      <c r="L44" s="28" t="s">
        <v>240</v>
      </c>
      <c r="M44" s="85" t="s">
        <v>206</v>
      </c>
      <c r="S44" s="17">
        <v>35</v>
      </c>
      <c r="T44" s="14" t="s">
        <v>131</v>
      </c>
    </row>
    <row r="45" spans="1:20" ht="13.5">
      <c r="A45" s="17">
        <v>40</v>
      </c>
      <c r="B45" s="14" t="s">
        <v>45</v>
      </c>
      <c r="S45" s="17">
        <v>40</v>
      </c>
      <c r="T45" s="14" t="s">
        <v>136</v>
      </c>
    </row>
    <row r="46" spans="1:20" ht="13.5">
      <c r="A46" s="17">
        <v>41</v>
      </c>
      <c r="B46" s="14" t="s">
        <v>46</v>
      </c>
      <c r="S46" s="17">
        <v>41</v>
      </c>
      <c r="T46" s="14" t="s">
        <v>137</v>
      </c>
    </row>
    <row r="47" spans="1:20" ht="13.5">
      <c r="A47" s="17">
        <v>42</v>
      </c>
      <c r="B47" s="14" t="s">
        <v>47</v>
      </c>
      <c r="S47" s="17">
        <v>42</v>
      </c>
      <c r="T47" s="14" t="s">
        <v>138</v>
      </c>
    </row>
    <row r="48" spans="1:20" ht="13.5">
      <c r="A48" s="17">
        <v>43</v>
      </c>
      <c r="B48" s="14" t="s">
        <v>48</v>
      </c>
      <c r="S48" s="17">
        <v>43</v>
      </c>
      <c r="T48" s="14" t="s">
        <v>139</v>
      </c>
    </row>
    <row r="49" spans="1:20" ht="13.5">
      <c r="A49" s="17">
        <v>44</v>
      </c>
      <c r="B49" s="14" t="s">
        <v>49</v>
      </c>
      <c r="S49" s="17">
        <v>44</v>
      </c>
      <c r="T49" s="14" t="s">
        <v>140</v>
      </c>
    </row>
    <row r="50" spans="1:20" ht="13.5">
      <c r="A50" s="17">
        <v>45</v>
      </c>
      <c r="B50" s="14" t="s">
        <v>50</v>
      </c>
      <c r="S50" s="17">
        <v>45</v>
      </c>
      <c r="T50" s="14" t="s">
        <v>141</v>
      </c>
    </row>
    <row r="51" spans="1:20" ht="13.5">
      <c r="A51" s="17">
        <v>46</v>
      </c>
      <c r="B51" s="14" t="s">
        <v>51</v>
      </c>
      <c r="S51" s="17">
        <v>46</v>
      </c>
      <c r="T51" s="14" t="s">
        <v>51</v>
      </c>
    </row>
    <row r="52" spans="1:20" ht="13.5">
      <c r="A52" s="17">
        <v>47</v>
      </c>
      <c r="B52" s="14" t="s">
        <v>52</v>
      </c>
      <c r="S52" s="17">
        <v>47</v>
      </c>
      <c r="T52" s="14" t="s">
        <v>142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Q3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4.125" style="0" bestFit="1" customWidth="1"/>
    <col min="2" max="2" width="18.875" style="0" bestFit="1" customWidth="1"/>
    <col min="3" max="3" width="7.125" style="0" bestFit="1" customWidth="1"/>
    <col min="4" max="4" width="4.25390625" style="0" customWidth="1"/>
    <col min="5" max="6" width="4.50390625" style="0" bestFit="1" customWidth="1"/>
    <col min="7" max="7" width="6.00390625" style="0" bestFit="1" customWidth="1"/>
    <col min="8" max="8" width="5.375" style="0" bestFit="1" customWidth="1"/>
    <col min="9" max="9" width="6.00390625" style="0" bestFit="1" customWidth="1"/>
    <col min="10" max="10" width="5.375" style="0" bestFit="1" customWidth="1"/>
    <col min="11" max="11" width="7.50390625" style="0" bestFit="1" customWidth="1"/>
    <col min="12" max="12" width="5.375" style="0" bestFit="1" customWidth="1"/>
    <col min="13" max="13" width="8.875" style="0" customWidth="1"/>
    <col min="14" max="14" width="4.50390625" style="0" bestFit="1" customWidth="1"/>
    <col min="15" max="15" width="8.375" style="0" bestFit="1" customWidth="1"/>
    <col min="16" max="16" width="5.25390625" style="0" bestFit="1" customWidth="1"/>
  </cols>
  <sheetData>
    <row r="1" spans="1:16" ht="13.5">
      <c r="A1" s="164" t="s">
        <v>164</v>
      </c>
      <c r="B1" s="159" t="s">
        <v>165</v>
      </c>
      <c r="C1" s="166" t="s">
        <v>69</v>
      </c>
      <c r="D1" s="167"/>
      <c r="E1" s="166" t="s">
        <v>63</v>
      </c>
      <c r="F1" s="167"/>
      <c r="G1" s="155" t="s">
        <v>166</v>
      </c>
      <c r="H1" s="156"/>
      <c r="I1" s="155" t="s">
        <v>167</v>
      </c>
      <c r="J1" s="156"/>
      <c r="K1" s="157" t="s">
        <v>168</v>
      </c>
      <c r="L1" s="158"/>
      <c r="M1" s="159" t="s">
        <v>169</v>
      </c>
      <c r="N1" s="159" t="s">
        <v>170</v>
      </c>
      <c r="O1" s="156" t="s">
        <v>171</v>
      </c>
      <c r="P1" s="162" t="s">
        <v>172</v>
      </c>
    </row>
    <row r="2" spans="1:16" ht="14.25" thickBot="1">
      <c r="A2" s="165"/>
      <c r="B2" s="160"/>
      <c r="C2" s="168"/>
      <c r="D2" s="169"/>
      <c r="E2" s="73" t="s">
        <v>58</v>
      </c>
      <c r="F2" s="74" t="s">
        <v>61</v>
      </c>
      <c r="G2" s="73" t="s">
        <v>173</v>
      </c>
      <c r="H2" s="74" t="s">
        <v>174</v>
      </c>
      <c r="I2" s="75" t="s">
        <v>173</v>
      </c>
      <c r="J2" s="76" t="s">
        <v>175</v>
      </c>
      <c r="K2" s="75" t="s">
        <v>176</v>
      </c>
      <c r="L2" s="77" t="s">
        <v>175</v>
      </c>
      <c r="M2" s="160"/>
      <c r="N2" s="160"/>
      <c r="O2" s="161"/>
      <c r="P2" s="163"/>
    </row>
    <row r="3" spans="1:17" ht="33.75" customHeight="1" thickTop="1">
      <c r="A3" s="93"/>
      <c r="B3" s="92">
        <f>'申込一覧'!C4</f>
        <v>0</v>
      </c>
      <c r="C3" s="94">
        <f>'申込一覧'!K9</f>
        <v>0</v>
      </c>
      <c r="D3" s="95"/>
      <c r="E3" s="94">
        <f>'申込一覧'!D12</f>
        <v>0</v>
      </c>
      <c r="F3" s="96">
        <f>'申込一覧'!G12</f>
        <v>0</v>
      </c>
      <c r="G3" s="94">
        <f>'申込一覧'!D13</f>
        <v>0</v>
      </c>
      <c r="H3" s="96"/>
      <c r="I3" s="97">
        <f>'申込一覧'!G13</f>
        <v>0</v>
      </c>
      <c r="J3" s="95"/>
      <c r="K3" s="97">
        <f>'申込一覧'!I13</f>
        <v>0</v>
      </c>
      <c r="L3" s="95"/>
      <c r="M3" s="98">
        <f>'申込一覧'!I14</f>
        <v>0</v>
      </c>
      <c r="N3" s="92"/>
      <c r="O3" s="78"/>
      <c r="P3" s="99"/>
      <c r="Q3" s="100">
        <f>'申込一覧'!F9</f>
        <v>0</v>
      </c>
    </row>
  </sheetData>
  <sheetProtection/>
  <mergeCells count="11">
    <mergeCell ref="A1:A2"/>
    <mergeCell ref="B1:B2"/>
    <mergeCell ref="C1:D2"/>
    <mergeCell ref="E1:F1"/>
    <mergeCell ref="G1:H1"/>
    <mergeCell ref="I1:J1"/>
    <mergeCell ref="K1:L1"/>
    <mergeCell ref="M1:M2"/>
    <mergeCell ref="N1:N2"/>
    <mergeCell ref="O1:O2"/>
    <mergeCell ref="P1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2019-02-03T00:50:41Z</cp:lastPrinted>
  <dcterms:created xsi:type="dcterms:W3CDTF">2010-11-15T02:46:27Z</dcterms:created>
  <dcterms:modified xsi:type="dcterms:W3CDTF">2021-02-22T13:01:04Z</dcterms:modified>
  <cp:category/>
  <cp:version/>
  <cp:contentType/>
  <cp:contentStatus/>
</cp:coreProperties>
</file>