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7A2D7E96-6E34-419A-AE5F-296B3A7E7977}"/>
  <workbookPr codeName="ThisWorkbook" defaultThemeVersion="124226"/>
  <bookViews>
    <workbookView xWindow="0" yWindow="0" windowWidth="15345" windowHeight="5145"/>
  </bookViews>
  <sheets>
    <sheet name="記入上の注意（必ずお読みください）" sheetId="10" r:id="rId1"/>
    <sheet name="申込一覧" sheetId="1" r:id="rId2"/>
    <sheet name="リレー" sheetId="3" state="hidden" r:id="rId3"/>
    <sheet name="競技者" sheetId="4" state="hidden" r:id="rId4"/>
    <sheet name="ﾘﾚｰDB" sheetId="9" state="hidden" r:id="rId5"/>
    <sheet name="名前" sheetId="2" state="hidden" r:id="rId6"/>
  </sheets>
  <definedNames>
    <definedName name="_xlnm.Print_Area" localSheetId="1">申込一覧!$A$1:$L$99</definedName>
    <definedName name="_xlnm.Print_Titles" localSheetId="1">申込一覧!$19:$19</definedName>
    <definedName name="Rチーム">名前!$D$22:$D$31</definedName>
    <definedName name="ﾅﾝﾊﾞｰ">申込一覧!$B$20:$B$99</definedName>
    <definedName name="リレー">名前!$D$14:$D$15</definedName>
    <definedName name="種別">名前!$F$32:$F$33</definedName>
    <definedName name="女子">名前!$J$4:$J$13</definedName>
    <definedName name="性別">名前!$D$4:$D$5</definedName>
    <definedName name="男子">名前!$G$4:$G$13</definedName>
    <definedName name="都道府県名">名前!$B$4:$B$51</definedName>
  </definedNames>
  <calcPr calcId="114210" fullCalcOnLoad="1"/>
</workbook>
</file>

<file path=xl/calcChain.xml><?xml version="1.0" encoding="utf-8"?>
<calcChain xmlns="http://schemas.openxmlformats.org/spreadsheetml/2006/main">
  <c r="L2" i="9"/>
  <c r="K2"/>
  <c r="J2"/>
  <c r="I2"/>
  <c r="H2"/>
  <c r="G2"/>
  <c r="A2" i="4"/>
  <c r="N21" i="1"/>
  <c r="O21"/>
  <c r="P21"/>
  <c r="N22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N61"/>
  <c r="O61"/>
  <c r="P61"/>
  <c r="N62"/>
  <c r="O62"/>
  <c r="P62"/>
  <c r="N63"/>
  <c r="O63"/>
  <c r="P63"/>
  <c r="N64"/>
  <c r="O64"/>
  <c r="P64"/>
  <c r="N65"/>
  <c r="O65"/>
  <c r="P65"/>
  <c r="N66"/>
  <c r="O66"/>
  <c r="P66"/>
  <c r="N67"/>
  <c r="O67"/>
  <c r="P67"/>
  <c r="N68"/>
  <c r="O68"/>
  <c r="P68"/>
  <c r="N69"/>
  <c r="O69"/>
  <c r="P69"/>
  <c r="N70"/>
  <c r="O70"/>
  <c r="P70"/>
  <c r="N71"/>
  <c r="O71"/>
  <c r="P71"/>
  <c r="N72"/>
  <c r="O72"/>
  <c r="P72"/>
  <c r="N73"/>
  <c r="O73"/>
  <c r="P73"/>
  <c r="N74"/>
  <c r="O74"/>
  <c r="P74"/>
  <c r="N75"/>
  <c r="O75"/>
  <c r="P75"/>
  <c r="N76"/>
  <c r="O76"/>
  <c r="P76"/>
  <c r="N77"/>
  <c r="O77"/>
  <c r="P77"/>
  <c r="N78"/>
  <c r="O78"/>
  <c r="P78"/>
  <c r="N79"/>
  <c r="O79"/>
  <c r="P79"/>
  <c r="N80"/>
  <c r="O80"/>
  <c r="P80"/>
  <c r="N81"/>
  <c r="O81"/>
  <c r="P81"/>
  <c r="N82"/>
  <c r="O82"/>
  <c r="P82"/>
  <c r="N83"/>
  <c r="O83"/>
  <c r="P83"/>
  <c r="N84"/>
  <c r="O84"/>
  <c r="P84"/>
  <c r="N85"/>
  <c r="O85"/>
  <c r="P85"/>
  <c r="N86"/>
  <c r="O86"/>
  <c r="P86"/>
  <c r="N87"/>
  <c r="O87"/>
  <c r="P87"/>
  <c r="N88"/>
  <c r="O88"/>
  <c r="P88"/>
  <c r="N89"/>
  <c r="O89"/>
  <c r="P89"/>
  <c r="N90"/>
  <c r="O90"/>
  <c r="P90"/>
  <c r="N91"/>
  <c r="O91"/>
  <c r="P91"/>
  <c r="N92"/>
  <c r="O92"/>
  <c r="P92"/>
  <c r="N93"/>
  <c r="O93"/>
  <c r="P93"/>
  <c r="N94"/>
  <c r="O94"/>
  <c r="P94"/>
  <c r="N95"/>
  <c r="O95"/>
  <c r="P95"/>
  <c r="N96"/>
  <c r="O96"/>
  <c r="P96"/>
  <c r="N97"/>
  <c r="O97"/>
  <c r="P97"/>
  <c r="N98"/>
  <c r="O98"/>
  <c r="P98"/>
  <c r="N99"/>
  <c r="O99"/>
  <c r="P99"/>
  <c r="F14"/>
  <c r="D14"/>
  <c r="K14"/>
  <c r="K13"/>
  <c r="D2" i="9"/>
  <c r="B2"/>
  <c r="F2"/>
  <c r="A2"/>
  <c r="O20" i="1"/>
  <c r="K2" i="4"/>
  <c r="I2"/>
  <c r="H2"/>
  <c r="G2"/>
  <c r="F2"/>
  <c r="E2"/>
  <c r="D2"/>
  <c r="C2"/>
  <c r="B2"/>
  <c r="P20" i="1"/>
  <c r="L2" i="4"/>
  <c r="N20" i="1"/>
  <c r="J2" i="4"/>
  <c r="D15" i="1"/>
  <c r="F16"/>
  <c r="D16"/>
  <c r="H16"/>
  <c r="G3" i="3"/>
  <c r="J3" i="1"/>
  <c r="F15"/>
  <c r="H15"/>
  <c r="D17"/>
  <c r="H14"/>
  <c r="F17"/>
  <c r="H17"/>
</calcChain>
</file>

<file path=xl/sharedStrings.xml><?xml version="1.0" encoding="utf-8"?>
<sst xmlns="http://schemas.openxmlformats.org/spreadsheetml/2006/main" count="213" uniqueCount="176">
  <si>
    <t>ﾅﾝﾊﾞｰ</t>
    <phoneticPr fontId="1"/>
  </si>
  <si>
    <t>ﾌﾘｶﾞﾅ</t>
    <phoneticPr fontId="1"/>
  </si>
  <si>
    <t>性別</t>
    <rPh sb="0" eb="2">
      <t>セイベツ</t>
    </rPh>
    <phoneticPr fontId="1"/>
  </si>
  <si>
    <t>最高記録</t>
    <rPh sb="0" eb="2">
      <t>サイコウ</t>
    </rPh>
    <rPh sb="2" eb="4">
      <t>キロク</t>
    </rPh>
    <phoneticPr fontId="1"/>
  </si>
  <si>
    <t>№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</si>
  <si>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</si>
  <si>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</si>
  <si>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</si>
  <si>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都道
府県</t>
    <rPh sb="0" eb="2">
      <t>トドウ</t>
    </rPh>
    <rPh sb="3" eb="5">
      <t>フケン</t>
    </rPh>
    <phoneticPr fontId="1"/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</si>
  <si>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</si>
  <si>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</si>
  <si>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</si>
  <si>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</si>
  <si>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</si>
  <si>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</si>
  <si>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</si>
  <si>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</si>
  <si>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</si>
  <si>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</si>
  <si>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</si>
  <si>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</si>
  <si>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</si>
  <si>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</si>
  <si>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</si>
  <si>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</si>
  <si>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</si>
  <si>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  <rPh sb="0" eb="3">
      <t>トヤマ</t>
    </rPh>
    <phoneticPr fontId="3"/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</si>
  <si>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</si>
  <si>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</si>
  <si>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</si>
  <si>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</si>
  <si>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</si>
  <si>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</si>
  <si>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</si>
  <si>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</si>
  <si>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</si>
  <si>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</si>
  <si>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</si>
  <si>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</si>
  <si>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</si>
  <si>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</si>
  <si>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</si>
  <si>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</si>
  <si>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</si>
  <si>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</si>
  <si>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</si>
  <si>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</si>
  <si>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</si>
  <si>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</si>
  <si>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</si>
  <si>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</si>
  <si>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</si>
  <si>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  <rPh sb="0" eb="1">
      <t>オキ</t>
    </rPh>
    <rPh sb="2" eb="3">
      <t>ナワ</t>
    </rPh>
    <phoneticPr fontId="3"/>
  </si>
  <si>
    <t>山　口</t>
    <phoneticPr fontId="1"/>
  </si>
  <si>
    <t>徳　島</t>
    <rPh sb="0" eb="1">
      <t>トク</t>
    </rPh>
    <rPh sb="2" eb="3">
      <t>シマ</t>
    </rPh>
    <phoneticPr fontId="3"/>
  </si>
  <si>
    <t>香　川</t>
    <rPh sb="0" eb="1">
      <t>カオリ</t>
    </rPh>
    <rPh sb="2" eb="3">
      <t>カワ</t>
    </rPh>
    <phoneticPr fontId="3"/>
  </si>
  <si>
    <t>愛　媛</t>
    <rPh sb="0" eb="1">
      <t>アイ</t>
    </rPh>
    <rPh sb="2" eb="3">
      <t>ヒメ</t>
    </rPh>
    <phoneticPr fontId="3"/>
  </si>
  <si>
    <t>高　知</t>
    <rPh sb="0" eb="1">
      <t>タカ</t>
    </rPh>
    <rPh sb="2" eb="3">
      <t>チ</t>
    </rPh>
    <phoneticPr fontId="3"/>
  </si>
  <si>
    <t>男子</t>
    <rPh sb="0" eb="2">
      <t>ダンシ</t>
    </rPh>
    <phoneticPr fontId="1"/>
  </si>
  <si>
    <t>　大会要項により，参加料を添えて標記大会に参加申し込みをいたします。</t>
    <rPh sb="1" eb="3">
      <t>タイカイ</t>
    </rPh>
    <rPh sb="3" eb="5">
      <t>ヨウコウ</t>
    </rPh>
    <rPh sb="9" eb="12">
      <t>サンカリョウ</t>
    </rPh>
    <rPh sb="13" eb="14">
      <t>ソ</t>
    </rPh>
    <phoneticPr fontId="1"/>
  </si>
  <si>
    <t>　徳島陸上競技協会長　殿</t>
    <rPh sb="1" eb="3">
      <t>トクシマ</t>
    </rPh>
    <rPh sb="3" eb="5">
      <t>リクジョウ</t>
    </rPh>
    <rPh sb="5" eb="7">
      <t>キョウギ</t>
    </rPh>
    <rPh sb="7" eb="9">
      <t>キョウカイ</t>
    </rPh>
    <rPh sb="9" eb="10">
      <t>チョウ</t>
    </rPh>
    <rPh sb="11" eb="12">
      <t>ドノ</t>
    </rPh>
    <phoneticPr fontId="1"/>
  </si>
  <si>
    <t>申込責任者</t>
    <rPh sb="0" eb="2">
      <t>モウシコミ</t>
    </rPh>
    <rPh sb="2" eb="5">
      <t>セキニンシャ</t>
    </rPh>
    <phoneticPr fontId="1"/>
  </si>
  <si>
    <r>
      <t xml:space="preserve">緊急連絡先
</t>
    </r>
    <r>
      <rPr>
        <sz val="8"/>
        <color indexed="8"/>
        <rFont val="ＭＳ Ｐゴシック"/>
        <family val="3"/>
        <charset val="128"/>
      </rPr>
      <t>（申込者の携帯電話）</t>
    </r>
    <rPh sb="0" eb="2">
      <t>キンキュウ</t>
    </rPh>
    <rPh sb="2" eb="5">
      <t>レンラクサキ</t>
    </rPh>
    <rPh sb="7" eb="10">
      <t>モウシコミシャ</t>
    </rPh>
    <rPh sb="11" eb="13">
      <t>ケイタイ</t>
    </rPh>
    <rPh sb="13" eb="15">
      <t>デンワ</t>
    </rPh>
    <phoneticPr fontId="1"/>
  </si>
  <si>
    <t>女子</t>
    <rPh sb="0" eb="2">
      <t>ジョシ</t>
    </rPh>
    <phoneticPr fontId="1"/>
  </si>
  <si>
    <t>所属名略称</t>
    <rPh sb="0" eb="2">
      <t>ショゾク</t>
    </rPh>
    <rPh sb="2" eb="3">
      <t>メイ</t>
    </rPh>
    <rPh sb="3" eb="5">
      <t>リャクショウ</t>
    </rPh>
    <phoneticPr fontId="1"/>
  </si>
  <si>
    <t>参加人数</t>
    <rPh sb="0" eb="2">
      <t>サンカ</t>
    </rPh>
    <rPh sb="2" eb="4">
      <t>ニンズウ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</si>
  <si>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</si>
  <si>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5">
      <t>シュモク</t>
    </rPh>
    <rPh sb="5" eb="6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</si>
  <si>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</si>
  <si>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計</t>
    <rPh sb="0" eb="1">
      <t>ケイ</t>
    </rPh>
    <phoneticPr fontId="1"/>
  </si>
  <si>
    <t>性</t>
    <rPh sb="0" eb="1">
      <t>セイ</t>
    </rPh>
    <phoneticPr fontId="1"/>
  </si>
  <si>
    <t>年</t>
    <rPh sb="0" eb="1">
      <t>ネン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</si>
  <si>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</si>
  <si>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</si>
  <si>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男4×100mR</t>
    <rPh sb="0" eb="1">
      <t>ダン</t>
    </rPh>
    <phoneticPr fontId="1"/>
  </si>
  <si>
    <t>女4×100mR</t>
    <rPh sb="0" eb="1">
      <t>ジョ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</si>
  <si>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</si>
  <si>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</si>
  <si>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</si>
  <si>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</si>
  <si>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選手⑤</t>
    <rPh sb="0" eb="2">
      <t>センシュ</t>
    </rPh>
    <phoneticPr fontId="1"/>
  </si>
  <si>
    <t>選手⑥</t>
    <rPh sb="0" eb="2">
      <t>センシュ</t>
    </rPh>
    <phoneticPr fontId="1"/>
  </si>
  <si>
    <t>チーム</t>
    <phoneticPr fontId="1"/>
  </si>
  <si>
    <t>注2　リレーのみの参加選手も【申込一覧】に入力してください。</t>
    <rPh sb="0" eb="1">
      <t>チュウ</t>
    </rPh>
    <rPh sb="9" eb="11">
      <t>サンカ</t>
    </rPh>
    <rPh sb="11" eb="13">
      <t>センシュ</t>
    </rPh>
    <rPh sb="15" eb="17">
      <t>モウシコ</t>
    </rPh>
    <rPh sb="17" eb="19">
      <t>イチラン</t>
    </rPh>
    <rPh sb="21" eb="23">
      <t>ニュウリョク</t>
    </rPh>
    <phoneticPr fontId="1"/>
  </si>
  <si>
    <t>所 属 名</t>
    <rPh sb="0" eb="1">
      <t>ショ</t>
    </rPh>
    <rPh sb="2" eb="3">
      <t>ゾク</t>
    </rPh>
    <rPh sb="4" eb="5">
      <t>メイ</t>
    </rPh>
    <phoneticPr fontId="1"/>
  </si>
  <si>
    <t>所   属   長</t>
    <rPh sb="0" eb="1">
      <t>ショ</t>
    </rPh>
    <rPh sb="4" eb="5">
      <t>ゾク</t>
    </rPh>
    <rPh sb="8" eb="9">
      <t>チョウ</t>
    </rPh>
    <phoneticPr fontId="1"/>
  </si>
  <si>
    <t>種   別</t>
    <rPh sb="0" eb="1">
      <t>タネ</t>
    </rPh>
    <rPh sb="4" eb="5">
      <t>ベツ</t>
    </rPh>
    <phoneticPr fontId="1"/>
  </si>
  <si>
    <t>リレー</t>
    <phoneticPr fontId="1"/>
  </si>
  <si>
    <t>注3　同種目に複数チーム参加する場合はチーム欄に「 A，B，C，・・・・ 」等をリストより選択してください。</t>
    <rPh sb="0" eb="1">
      <t>チュウ</t>
    </rPh>
    <rPh sb="3" eb="6">
      <t>ドウシュモク</t>
    </rPh>
    <rPh sb="7" eb="9">
      <t>フクスウ</t>
    </rPh>
    <rPh sb="12" eb="14">
      <t>サンカ</t>
    </rPh>
    <rPh sb="16" eb="18">
      <t>バアイ</t>
    </rPh>
    <rPh sb="22" eb="23">
      <t>ラン</t>
    </rPh>
    <rPh sb="38" eb="39">
      <t>トウ</t>
    </rPh>
    <rPh sb="45" eb="47">
      <t>センタク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</si>
  <si>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</si>
  <si>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</si>
  <si>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</si>
  <si>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</si>
  <si>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</si>
  <si>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</si>
  <si>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</si>
  <si>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</si>
  <si>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</si>
  <si>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</si>
  <si>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Rチーム</t>
    <phoneticPr fontId="1"/>
  </si>
  <si>
    <t>注１　選手の欄にナンバーカード（半角数字）を入力してください。</t>
    <rPh sb="0" eb="1">
      <t>チュウ</t>
    </rPh>
    <rPh sb="3" eb="5">
      <t>センシュ</t>
    </rPh>
    <rPh sb="6" eb="7">
      <t>ラン</t>
    </rPh>
    <rPh sb="16" eb="18">
      <t>ハンカク</t>
    </rPh>
    <rPh sb="18" eb="20">
      <t>スウジ</t>
    </rPh>
    <rPh sb="22" eb="24">
      <t>ニュウリョク</t>
    </rPh>
    <phoneticPr fontId="1"/>
  </si>
  <si>
    <t>個人</t>
    <rPh sb="0" eb="2">
      <t>コジン</t>
    </rPh>
    <phoneticPr fontId="1"/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</si>
  <si>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</si>
  <si>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</si>
  <si>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</si>
  <si>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</si>
  <si>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</si>
  <si>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</si>
  <si>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</si>
  <si>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</si>
  <si>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</si>
  <si>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</si>
  <si>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</si>
  <si>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</si>
  <si>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</si>
  <si>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</si>
  <si>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</si>
  <si>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</si>
  <si>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注4　同種目に1チームの場合はチーム欄は空白でお願いします。</t>
    <rPh sb="0" eb="1">
      <t>チュウ</t>
    </rPh>
    <rPh sb="3" eb="6">
      <t>ドウシュモク</t>
    </rPh>
    <rPh sb="12" eb="14">
      <t>バアイ</t>
    </rPh>
    <rPh sb="18" eb="19">
      <t>ラン</t>
    </rPh>
    <rPh sb="20" eb="22">
      <t>クウハク</t>
    </rPh>
    <rPh sb="24" eb="25">
      <t>ネガ</t>
    </rPh>
    <phoneticPr fontId="1"/>
  </si>
  <si>
    <t>氏　名</t>
    <rPh sb="0" eb="1">
      <t>シ</t>
    </rPh>
    <rPh sb="2" eb="3">
      <t>メイ</t>
    </rPh>
    <phoneticPr fontId="1"/>
  </si>
  <si>
    <t>【2】</t>
  </si>
  <si>
    <t>【3】</t>
  </si>
  <si>
    <t>【4】</t>
  </si>
  <si>
    <t>小学</t>
    <rPh sb="0" eb="2">
      <t>ショウガク</t>
    </rPh>
    <phoneticPr fontId="1"/>
  </si>
  <si>
    <t>男小1000m</t>
    <rPh sb="0" eb="1">
      <t>ダン</t>
    </rPh>
    <rPh sb="1" eb="2">
      <t>ショウ</t>
    </rPh>
    <phoneticPr fontId="3"/>
  </si>
  <si>
    <t>男小80mH</t>
    <rPh sb="0" eb="1">
      <t>ダン</t>
    </rPh>
    <rPh sb="1" eb="2">
      <t>ショウ</t>
    </rPh>
    <phoneticPr fontId="1"/>
  </si>
  <si>
    <t>00770</t>
    <phoneticPr fontId="1"/>
  </si>
  <si>
    <t>04170</t>
    <phoneticPr fontId="1"/>
  </si>
  <si>
    <t>07170</t>
    <phoneticPr fontId="1"/>
  </si>
  <si>
    <t>07370</t>
    <phoneticPr fontId="1"/>
  </si>
  <si>
    <t>女小1000m</t>
    <rPh sb="0" eb="1">
      <t>ジョ</t>
    </rPh>
    <rPh sb="1" eb="2">
      <t>ショウ</t>
    </rPh>
    <phoneticPr fontId="3"/>
  </si>
  <si>
    <t>女小80mH</t>
    <rPh sb="0" eb="1">
      <t>ジョ</t>
    </rPh>
    <rPh sb="1" eb="2">
      <t>ショウ</t>
    </rPh>
    <phoneticPr fontId="1"/>
  </si>
  <si>
    <t>男走高跳</t>
    <rPh sb="0" eb="1">
      <t>ダン</t>
    </rPh>
    <rPh sb="1" eb="4">
      <t>ハシリタカトビ</t>
    </rPh>
    <phoneticPr fontId="1"/>
  </si>
  <si>
    <t>男走幅跳</t>
    <rPh sb="0" eb="1">
      <t>ダン</t>
    </rPh>
    <rPh sb="1" eb="4">
      <t>ハシリハバトビ</t>
    </rPh>
    <phoneticPr fontId="1"/>
  </si>
  <si>
    <t>女走高跳</t>
    <rPh sb="0" eb="1">
      <t>ジョ</t>
    </rPh>
    <rPh sb="1" eb="4">
      <t>ハシリタカトビ</t>
    </rPh>
    <phoneticPr fontId="1"/>
  </si>
  <si>
    <t>女走幅跳</t>
    <rPh sb="0" eb="1">
      <t>ジョ</t>
    </rPh>
    <rPh sb="1" eb="4">
      <t>ハシリハバトビ</t>
    </rPh>
    <phoneticPr fontId="1"/>
  </si>
  <si>
    <t>記入上の注意（必ずお読みください）</t>
    <rPh sb="0" eb="2">
      <t>キニュウ</t>
    </rPh>
    <rPh sb="2" eb="3">
      <t>ジョウ</t>
    </rPh>
    <rPh sb="4" eb="6">
      <t>チュウイ</t>
    </rPh>
    <rPh sb="7" eb="8">
      <t>カナラ</t>
    </rPh>
    <rPh sb="10" eb="11">
      <t>ヨ</t>
    </rPh>
    <phoneticPr fontId="1"/>
  </si>
  <si>
    <t>【1】</t>
    <phoneticPr fontId="1"/>
  </si>
  <si>
    <t>本大会専用の申込みファイルであることを確認してください。</t>
    <rPh sb="0" eb="3">
      <t>ホンタイカイ</t>
    </rPh>
    <rPh sb="3" eb="5">
      <t>センヨウ</t>
    </rPh>
    <rPh sb="6" eb="8">
      <t>モウシコ</t>
    </rPh>
    <rPh sb="19" eb="21">
      <t>カクニン</t>
    </rPh>
    <phoneticPr fontId="1"/>
  </si>
  <si>
    <t>ファイル名を校名や団体名に変更してください。</t>
    <phoneticPr fontId="1"/>
  </si>
  <si>
    <t>色のついたセルにのみ入力してください。</t>
  </si>
  <si>
    <t>例にならって記入してください。</t>
  </si>
  <si>
    <t>ナンバーの「－」ハイフンは省いて入力してください。</t>
  </si>
  <si>
    <r>
      <t>※他のデータからコピーする場合は、</t>
    </r>
    <r>
      <rPr>
        <sz val="14"/>
        <color indexed="10"/>
        <rFont val="ＭＳ Ｐゴシック"/>
        <family val="3"/>
        <charset val="128"/>
      </rPr>
      <t>「形式を選択して貼付→値」</t>
    </r>
    <r>
      <rPr>
        <sz val="14"/>
        <color indexed="8"/>
        <rFont val="ＭＳ Ｐゴシック"/>
        <family val="3"/>
        <charset val="128"/>
      </rPr>
      <t>でお願いします。</t>
    </r>
    <phoneticPr fontId="1"/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</si>
  <si>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</si>
  <si>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</si>
  <si>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男小100m6年</t>
    <rPh sb="0" eb="1">
      <t>ダン</t>
    </rPh>
    <rPh sb="1" eb="2">
      <t>ショウ</t>
    </rPh>
    <rPh sb="7" eb="8">
      <t>ネン</t>
    </rPh>
    <phoneticPr fontId="3"/>
  </si>
  <si>
    <t>男小100m3年</t>
    <rPh sb="0" eb="1">
      <t>ダン</t>
    </rPh>
    <rPh sb="1" eb="2">
      <t>ショウ</t>
    </rPh>
    <rPh sb="7" eb="8">
      <t>ネン</t>
    </rPh>
    <phoneticPr fontId="3"/>
  </si>
  <si>
    <t>男小100m4年</t>
    <rPh sb="0" eb="1">
      <t>ダン</t>
    </rPh>
    <rPh sb="1" eb="2">
      <t>ショウ</t>
    </rPh>
    <rPh sb="7" eb="8">
      <t>ネン</t>
    </rPh>
    <phoneticPr fontId="3"/>
  </si>
  <si>
    <t>男小100m5年</t>
    <rPh sb="0" eb="1">
      <t>ダン</t>
    </rPh>
    <rPh sb="1" eb="2">
      <t>ショウ</t>
    </rPh>
    <rPh sb="7" eb="8">
      <t>ネン</t>
    </rPh>
    <phoneticPr fontId="3"/>
  </si>
  <si>
    <t>00273</t>
    <phoneticPr fontId="3"/>
  </si>
  <si>
    <t>00274</t>
  </si>
  <si>
    <t>00275</t>
  </si>
  <si>
    <t>00276</t>
  </si>
  <si>
    <t>女小100m3年</t>
    <rPh sb="0" eb="1">
      <t>ジョ</t>
    </rPh>
    <rPh sb="1" eb="2">
      <t>ショウ</t>
    </rPh>
    <rPh sb="7" eb="8">
      <t>ネン</t>
    </rPh>
    <phoneticPr fontId="3"/>
  </si>
  <si>
    <t>女小100m4年</t>
    <rPh sb="0" eb="1">
      <t>ジョ</t>
    </rPh>
    <rPh sb="1" eb="2">
      <t>ショウ</t>
    </rPh>
    <rPh sb="7" eb="8">
      <t>ネン</t>
    </rPh>
    <phoneticPr fontId="3"/>
  </si>
  <si>
    <t>女小100m5年</t>
    <rPh sb="0" eb="1">
      <t>ジョ</t>
    </rPh>
    <rPh sb="1" eb="2">
      <t>ショウ</t>
    </rPh>
    <rPh sb="7" eb="8">
      <t>ネン</t>
    </rPh>
    <phoneticPr fontId="3"/>
  </si>
  <si>
    <t>女小100m6年</t>
    <rPh sb="0" eb="1">
      <t>ジョ</t>
    </rPh>
    <rPh sb="1" eb="2">
      <t>ショウ</t>
    </rPh>
    <rPh sb="7" eb="8">
      <t>ネン</t>
    </rPh>
    <phoneticPr fontId="3"/>
  </si>
  <si>
    <t>記録がない場合は空白でお願いします。</t>
    <rPh sb="0" eb="2">
      <t>キロク</t>
    </rPh>
    <rPh sb="5" eb="7">
      <t>バアイ</t>
    </rPh>
    <rPh sb="8" eb="10">
      <t>クウハク</t>
    </rPh>
    <rPh sb="12" eb="13">
      <t>ネガ</t>
    </rPh>
    <phoneticPr fontId="11"/>
  </si>
  <si>
    <t>10070</t>
    <phoneticPr fontId="1"/>
  </si>
  <si>
    <t>男ｳﾞｫｰﾃｯｸｽ投</t>
    <rPh sb="0" eb="1">
      <t>ダン</t>
    </rPh>
    <rPh sb="9" eb="10">
      <t>ナ</t>
    </rPh>
    <phoneticPr fontId="1"/>
  </si>
  <si>
    <t>女ｳﾞｫｰﾃｯｸｽ投</t>
    <rPh sb="0" eb="1">
      <t>ジョ</t>
    </rPh>
    <rPh sb="9" eb="10">
      <t>ナ</t>
    </rPh>
    <phoneticPr fontId="1"/>
  </si>
  <si>
    <r>
      <t>　　　この申込みファイルは</t>
    </r>
    <r>
      <rPr>
        <b/>
        <i/>
        <sz val="14"/>
        <color indexed="10"/>
        <rFont val="ＭＳ Ｐゴシック"/>
        <family val="3"/>
        <charset val="128"/>
      </rPr>
      <t>「徳島県小学生1000m記録会・短距離記録会」</t>
    </r>
    <r>
      <rPr>
        <sz val="14"/>
        <color indexed="8"/>
        <rFont val="ＭＳ Ｐゴシック"/>
        <family val="3"/>
        <charset val="128"/>
      </rPr>
      <t>です。</t>
    </r>
    <rPh sb="5" eb="7">
      <t>モウシコ</t>
    </rPh>
    <rPh sb="14" eb="17">
      <t>トクシマケン</t>
    </rPh>
    <rPh sb="17" eb="20">
      <t>ショウガクセイ</t>
    </rPh>
    <rPh sb="25" eb="28">
      <t>キロクカイ</t>
    </rPh>
    <rPh sb="29" eb="32">
      <t>タンキョリ</t>
    </rPh>
    <rPh sb="32" eb="35">
      <t>キロクカイ</t>
    </rPh>
    <phoneticPr fontId="1"/>
  </si>
  <si>
    <t>メールアドレス　：　tksmjrtf@yahoo.co.jp</t>
    <phoneticPr fontId="1"/>
  </si>
  <si>
    <t>印刷したものは，要項の宛先へ期日までに送ってください。</t>
    <rPh sb="0" eb="2">
      <t>インサツ</t>
    </rPh>
    <rPh sb="8" eb="10">
      <t>ヨウコウ</t>
    </rPh>
    <rPh sb="11" eb="13">
      <t>アテサキ</t>
    </rPh>
    <rPh sb="14" eb="16">
      <t>キジツ</t>
    </rPh>
    <rPh sb="19" eb="20">
      <t>オク</t>
    </rPh>
    <phoneticPr fontId="1"/>
  </si>
  <si>
    <t>入力について不明な点は，下記までご連絡ください。</t>
    <rPh sb="0" eb="2">
      <t>ニュウリョク</t>
    </rPh>
    <rPh sb="6" eb="8">
      <t>フメイ</t>
    </rPh>
    <rPh sb="9" eb="10">
      <t>テン</t>
    </rPh>
    <rPh sb="12" eb="14">
      <t>カキ</t>
    </rPh>
    <rPh sb="17" eb="19">
      <t>レンラク</t>
    </rPh>
    <phoneticPr fontId="1"/>
  </si>
  <si>
    <t>徳島県小学生1000m・短距離記録会　参加申込み一覧表</t>
    <rPh sb="0" eb="2">
      <t>トクシマ</t>
    </rPh>
    <rPh sb="2" eb="3">
      <t>ケン</t>
    </rPh>
    <rPh sb="3" eb="6">
      <t>ショウガクセイ</t>
    </rPh>
    <rPh sb="12" eb="15">
      <t>タンキョリ</t>
    </rPh>
    <rPh sb="15" eb="18">
      <t>キロクカイ</t>
    </rPh>
    <rPh sb="19" eb="21">
      <t>サンカ</t>
    </rPh>
    <rPh sb="21" eb="23">
      <t>モウシコ</t>
    </rPh>
    <rPh sb="24" eb="27">
      <t>イチランヒョウ</t>
    </rPh>
    <phoneticPr fontId="1"/>
  </si>
  <si>
    <t>【5】</t>
    <phoneticPr fontId="11"/>
  </si>
  <si>
    <t>【6】</t>
    <phoneticPr fontId="11"/>
  </si>
  <si>
    <t>【7】</t>
    <phoneticPr fontId="11"/>
  </si>
  <si>
    <t>【8】</t>
    <phoneticPr fontId="11"/>
  </si>
  <si>
    <r>
      <t>最高記録は「秒」や「m」「．」</t>
    </r>
    <r>
      <rPr>
        <sz val="14"/>
        <color indexed="8"/>
        <rFont val="ＭＳ Ｐゴシック"/>
        <family val="3"/>
        <charset val="128"/>
      </rPr>
      <t>などの単位は入力しないでください。</t>
    </r>
    <phoneticPr fontId="11"/>
  </si>
  <si>
    <t>　　　　　　　　　TEL　０９０－２８２６－３０４９</t>
    <phoneticPr fontId="11"/>
  </si>
  <si>
    <t>　　　　　　　〒７７１－０２１２　　板野郡松茂町中喜来字中瀬西ノ越１８－４６　</t>
    <rPh sb="18" eb="21">
      <t>イタノグン</t>
    </rPh>
    <rPh sb="21" eb="24">
      <t>マツシゲチョウ</t>
    </rPh>
    <rPh sb="24" eb="25">
      <t>ナカ</t>
    </rPh>
    <rPh sb="25" eb="27">
      <t>キライ</t>
    </rPh>
    <rPh sb="27" eb="28">
      <t>アザ</t>
    </rPh>
    <rPh sb="28" eb="30">
      <t>ナカノセ</t>
    </rPh>
    <rPh sb="30" eb="31">
      <t>ニシ</t>
    </rPh>
    <rPh sb="32" eb="33">
      <t>コシ</t>
    </rPh>
    <phoneticPr fontId="1"/>
  </si>
  <si>
    <t>　　　さくらRC　桜井　徹　宛</t>
    <rPh sb="9" eb="11">
      <t>サクライ</t>
    </rPh>
    <rPh sb="12" eb="13">
      <t>トオル</t>
    </rPh>
    <rPh sb="14" eb="15">
      <t>ア</t>
    </rPh>
    <phoneticPr fontId="1"/>
  </si>
  <si>
    <t>ファイルを保存して、桜井　徹 (下記アドレス） 宛へ送信してください。</t>
    <rPh sb="10" eb="12">
      <t>サクライ</t>
    </rPh>
    <rPh sb="13" eb="14">
      <t>トオル</t>
    </rPh>
    <phoneticPr fontId="11"/>
  </si>
</sst>
</file>

<file path=xl/styles.xml><?xml version="1.0" encoding="utf-8"?>
<styleSheet xmlns="http://schemas.openxmlformats.org/spreadsheetml/2006/main">
  <numFmts count="5">
    <numFmt numFmtId="6" formatCode="&quot;¥&quot;#,##0;[Red]&quot;¥&quot;\-#,##0"/>
    <numFmt numFmtId="176" formatCode="[=1]&quot;男&quot;;[=2]&quot;女&quot;;General"/>
    <numFmt numFmtId="177" formatCode="[$-411]ggge&quot;年&quot;m&quot;月&quot;d&quot;日&quot;;@"/>
    <numFmt numFmtId="178" formatCode="000"/>
    <numFmt numFmtId="179" formatCode="[&gt;10000]0&quot;’&quot;00&quot;”&quot;00;0&quot;”&quot;00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48"/>
      <color indexed="60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 shrinkToFit="1"/>
    </xf>
    <xf numFmtId="177" fontId="15" fillId="0" borderId="0" xfId="0" applyNumberFormat="1" applyFont="1" applyAlignment="1">
      <alignment horizontal="right" vertical="center"/>
    </xf>
    <xf numFmtId="0" fontId="2" fillId="0" borderId="0" xfId="1" applyAlignment="1"/>
    <xf numFmtId="0" fontId="2" fillId="0" borderId="0" xfId="1" applyNumberFormat="1" applyAlignment="1">
      <alignment vertical="center"/>
    </xf>
    <xf numFmtId="49" fontId="2" fillId="0" borderId="0" xfId="1" applyNumberFormat="1" applyAlignment="1"/>
    <xf numFmtId="0" fontId="0" fillId="0" borderId="0" xfId="0" applyAlignment="1"/>
    <xf numFmtId="0" fontId="0" fillId="0" borderId="0" xfId="0" applyNumberFormat="1" applyAlignment="1">
      <alignment vertical="center"/>
    </xf>
    <xf numFmtId="49" fontId="0" fillId="0" borderId="0" xfId="0" applyNumberFormat="1" applyAlignment="1"/>
    <xf numFmtId="178" fontId="0" fillId="0" borderId="0" xfId="0" applyNumberFormat="1" applyAlignment="1"/>
    <xf numFmtId="0" fontId="2" fillId="0" borderId="0" xfId="2"/>
    <xf numFmtId="0" fontId="0" fillId="0" borderId="10" xfId="0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15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14" fillId="0" borderId="0" xfId="0" applyFont="1" applyFill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76" fontId="0" fillId="2" borderId="13" xfId="0" applyNumberForma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176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179" fontId="0" fillId="2" borderId="17" xfId="0" applyNumberForma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179" fontId="0" fillId="2" borderId="18" xfId="0" applyNumberForma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49" fontId="5" fillId="0" borderId="0" xfId="1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49" fontId="5" fillId="0" borderId="0" xfId="1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6" fontId="0" fillId="0" borderId="14" xfId="0" applyNumberFormat="1" applyBorder="1" applyAlignment="1">
      <alignment horizontal="center" vertical="center"/>
    </xf>
    <xf numFmtId="6" fontId="0" fillId="0" borderId="1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10</xdr:row>
      <xdr:rowOff>57150</xdr:rowOff>
    </xdr:from>
    <xdr:to>
      <xdr:col>1</xdr:col>
      <xdr:colOff>6715125</xdr:colOff>
      <xdr:row>12</xdr:row>
      <xdr:rowOff>95250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38450"/>
          <a:ext cx="7058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7</xdr:row>
      <xdr:rowOff>133350</xdr:rowOff>
    </xdr:from>
    <xdr:to>
      <xdr:col>11</xdr:col>
      <xdr:colOff>609600</xdr:colOff>
      <xdr:row>7</xdr:row>
      <xdr:rowOff>314325</xdr:rowOff>
    </xdr:to>
    <xdr:pic>
      <xdr:nvPicPr>
        <xdr:cNvPr id="204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350" y="12954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050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171450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9"/>
  <sheetViews>
    <sheetView showGridLines="0" tabSelected="1" workbookViewId="0">
      <selection sqref="A1:B1"/>
    </sheetView>
  </sheetViews>
  <sheetFormatPr defaultRowHeight="13.5"/>
  <cols>
    <col min="1" max="1" width="6.75" bestFit="1" customWidth="1"/>
    <col min="2" max="2" width="89.75" customWidth="1"/>
  </cols>
  <sheetData>
    <row r="1" spans="1:2" ht="55.5">
      <c r="A1" s="80" t="s">
        <v>136</v>
      </c>
      <c r="B1" s="80"/>
    </row>
    <row r="3" spans="1:2" s="69" customFormat="1" ht="18.75" customHeight="1">
      <c r="A3" s="69" t="s">
        <v>137</v>
      </c>
      <c r="B3" s="69" t="s">
        <v>138</v>
      </c>
    </row>
    <row r="4" spans="1:2" s="69" customFormat="1" ht="18.75" customHeight="1">
      <c r="B4" s="79" t="s">
        <v>162</v>
      </c>
    </row>
    <row r="5" spans="1:2" s="69" customFormat="1" ht="18.75" customHeight="1">
      <c r="A5" s="69" t="s">
        <v>120</v>
      </c>
      <c r="B5" s="69" t="s">
        <v>139</v>
      </c>
    </row>
    <row r="6" spans="1:2" s="69" customFormat="1" ht="18.75" customHeight="1">
      <c r="A6" s="69" t="s">
        <v>121</v>
      </c>
      <c r="B6" s="69" t="s">
        <v>140</v>
      </c>
    </row>
    <row r="7" spans="1:2" s="69" customFormat="1" ht="18.75" customHeight="1">
      <c r="A7" s="69" t="s">
        <v>122</v>
      </c>
      <c r="B7" s="69" t="s">
        <v>141</v>
      </c>
    </row>
    <row r="8" spans="1:2" s="69" customFormat="1" ht="18.75" customHeight="1">
      <c r="B8" s="79" t="s">
        <v>171</v>
      </c>
    </row>
    <row r="9" spans="1:2" s="69" customFormat="1" ht="18.75" customHeight="1">
      <c r="B9" s="69" t="s">
        <v>142</v>
      </c>
    </row>
    <row r="10" spans="1:2" s="69" customFormat="1" ht="18.75" customHeight="1">
      <c r="B10" s="69" t="s">
        <v>158</v>
      </c>
    </row>
    <row r="11" spans="1:2" s="69" customFormat="1" ht="18.75" customHeight="1"/>
    <row r="12" spans="1:2" s="69" customFormat="1" ht="18.75" customHeight="1"/>
    <row r="13" spans="1:2" s="69" customFormat="1" ht="18.75" customHeight="1"/>
    <row r="14" spans="1:2" s="69" customFormat="1" ht="18.75" customHeight="1">
      <c r="B14" s="69" t="s">
        <v>143</v>
      </c>
    </row>
    <row r="15" spans="1:2" s="69" customFormat="1" ht="18.75" customHeight="1">
      <c r="B15" s="78"/>
    </row>
    <row r="16" spans="1:2" s="69" customFormat="1" ht="18.75" customHeight="1">
      <c r="A16" s="79" t="s">
        <v>167</v>
      </c>
      <c r="B16" s="70" t="s">
        <v>144</v>
      </c>
    </row>
    <row r="17" spans="1:2" s="69" customFormat="1" ht="18.75" customHeight="1">
      <c r="B17" s="77" t="s">
        <v>145</v>
      </c>
    </row>
    <row r="18" spans="1:2" s="69" customFormat="1" ht="18.75" customHeight="1">
      <c r="A18" s="79" t="s">
        <v>168</v>
      </c>
      <c r="B18" s="79" t="s">
        <v>175</v>
      </c>
    </row>
    <row r="19" spans="1:2" s="69" customFormat="1" ht="17.25">
      <c r="B19" s="79" t="s">
        <v>163</v>
      </c>
    </row>
    <row r="20" spans="1:2" s="69" customFormat="1" ht="17.25">
      <c r="A20" s="79" t="s">
        <v>169</v>
      </c>
      <c r="B20" s="79" t="s">
        <v>164</v>
      </c>
    </row>
    <row r="21" spans="1:2" s="69" customFormat="1" ht="17.25">
      <c r="A21" s="79" t="s">
        <v>170</v>
      </c>
      <c r="B21" s="79" t="s">
        <v>165</v>
      </c>
    </row>
    <row r="22" spans="1:2" s="69" customFormat="1" ht="17.25">
      <c r="B22" s="79" t="s">
        <v>174</v>
      </c>
    </row>
    <row r="23" spans="1:2" s="69" customFormat="1" ht="17.25">
      <c r="B23" s="79" t="s">
        <v>173</v>
      </c>
    </row>
    <row r="24" spans="1:2" s="69" customFormat="1" ht="17.25">
      <c r="B24" s="79" t="s">
        <v>172</v>
      </c>
    </row>
    <row r="25" spans="1:2" s="69" customFormat="1" ht="17.25"/>
    <row r="26" spans="1:2" s="69" customFormat="1" ht="17.25"/>
    <row r="27" spans="1:2" s="69" customFormat="1" ht="17.25"/>
    <row r="28" spans="1:2" s="69" customFormat="1" ht="17.25"/>
    <row r="29" spans="1:2" s="69" customFormat="1" ht="17.25"/>
  </sheetData>
  <sheetProtection sheet="1" objects="1" scenarios="1"/>
  <mergeCells count="1">
    <mergeCell ref="A1:B1"/>
  </mergeCells>
  <phoneticPr fontId="11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99"/>
  <sheetViews>
    <sheetView showGridLines="0" workbookViewId="0">
      <selection sqref="A1:L1"/>
    </sheetView>
  </sheetViews>
  <sheetFormatPr defaultColWidth="0" defaultRowHeight="13.5"/>
  <cols>
    <col min="1" max="1" width="3.5" bestFit="1" customWidth="1"/>
    <col min="2" max="2" width="6.5" bestFit="1" customWidth="1"/>
    <col min="3" max="3" width="13.75" customWidth="1"/>
    <col min="4" max="4" width="10.75" style="6" customWidth="1"/>
    <col min="5" max="6" width="3.375" style="1" bestFit="1" customWidth="1"/>
    <col min="7" max="7" width="11" style="18" customWidth="1"/>
    <col min="8" max="8" width="9" customWidth="1"/>
    <col min="9" max="9" width="11" style="18" customWidth="1"/>
    <col min="10" max="10" width="9" customWidth="1"/>
    <col min="11" max="11" width="11" style="18" customWidth="1"/>
    <col min="12" max="12" width="9" customWidth="1"/>
    <col min="13" max="13" width="0.75" style="8" customWidth="1"/>
  </cols>
  <sheetData>
    <row r="1" spans="1:13" ht="21">
      <c r="A1" s="111" t="s">
        <v>166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0"/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"/>
    </row>
    <row r="3" spans="1:13" ht="21">
      <c r="A3" s="3"/>
      <c r="B3" s="3"/>
      <c r="C3" s="3"/>
      <c r="D3" s="5"/>
      <c r="E3" s="3"/>
      <c r="F3" s="3"/>
      <c r="G3" s="46"/>
      <c r="H3" s="40"/>
      <c r="I3" s="17"/>
      <c r="J3" s="107">
        <f ca="1">TODAY()</f>
        <v>42885</v>
      </c>
      <c r="K3" s="107"/>
      <c r="L3" s="107"/>
      <c r="M3" s="41"/>
    </row>
    <row r="4" spans="1:13" ht="7.5" customHeight="1">
      <c r="A4" s="3"/>
      <c r="B4" s="3"/>
      <c r="C4" s="3"/>
      <c r="D4" s="5"/>
      <c r="E4" s="3"/>
      <c r="F4" s="3"/>
      <c r="G4" s="17"/>
      <c r="H4" s="3"/>
      <c r="I4" s="17"/>
      <c r="J4" s="30"/>
      <c r="K4" s="30"/>
      <c r="L4" s="30"/>
      <c r="M4" s="41"/>
    </row>
    <row r="5" spans="1:13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3">
      <c r="A6" s="112" t="s">
        <v>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3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.75" customHeight="1">
      <c r="A8" s="102" t="s">
        <v>84</v>
      </c>
      <c r="B8" s="102"/>
      <c r="C8" s="103"/>
      <c r="D8" s="104"/>
      <c r="E8" s="104"/>
      <c r="F8" s="104"/>
      <c r="G8" s="105"/>
      <c r="H8" s="102" t="s">
        <v>85</v>
      </c>
      <c r="I8" s="106"/>
      <c r="J8" s="103"/>
      <c r="K8" s="104"/>
      <c r="L8" s="105"/>
      <c r="M8" s="42"/>
    </row>
    <row r="9" spans="1:13" ht="33.75" customHeight="1">
      <c r="A9" s="102" t="s">
        <v>61</v>
      </c>
      <c r="B9" s="102"/>
      <c r="C9" s="108"/>
      <c r="D9" s="108"/>
      <c r="E9" s="108"/>
      <c r="F9" s="109" t="s">
        <v>62</v>
      </c>
      <c r="G9" s="102"/>
      <c r="H9" s="110"/>
      <c r="I9" s="110"/>
      <c r="J9" s="110"/>
      <c r="K9" s="110"/>
      <c r="L9" s="110"/>
      <c r="M9" s="43"/>
    </row>
    <row r="10" spans="1:13" ht="7.5" customHeight="1"/>
    <row r="11" spans="1:13" ht="27">
      <c r="B11" s="2" t="s">
        <v>8</v>
      </c>
      <c r="C11" s="47"/>
      <c r="D11" s="102" t="s">
        <v>64</v>
      </c>
      <c r="E11" s="106"/>
      <c r="F11" s="113"/>
      <c r="G11" s="113"/>
      <c r="H11" s="113"/>
      <c r="I11" s="26" t="s">
        <v>86</v>
      </c>
      <c r="J11" s="113" t="s">
        <v>123</v>
      </c>
      <c r="K11" s="113"/>
    </row>
    <row r="12" spans="1:13" ht="7.5" customHeight="1"/>
    <row r="13" spans="1:13">
      <c r="C13" s="13"/>
      <c r="D13" s="96" t="s">
        <v>58</v>
      </c>
      <c r="E13" s="97"/>
      <c r="F13" s="98" t="s">
        <v>63</v>
      </c>
      <c r="G13" s="99"/>
      <c r="H13" s="102" t="s">
        <v>69</v>
      </c>
      <c r="I13" s="102"/>
      <c r="J13" s="28" t="s">
        <v>101</v>
      </c>
      <c r="K13" s="29">
        <f ca="1">IF(J11="","",INDEX(名前!$G$32:$G$35,MATCH(申込一覧!J11,種別,0)))</f>
        <v>500</v>
      </c>
    </row>
    <row r="14" spans="1:13">
      <c r="C14" s="14" t="s">
        <v>65</v>
      </c>
      <c r="D14" s="100">
        <f>COUNTIF($F$20:$F$99,1)</f>
        <v>0</v>
      </c>
      <c r="E14" s="101"/>
      <c r="F14" s="114">
        <f>COUNTIF($F$20:$F$99,2)</f>
        <v>0</v>
      </c>
      <c r="G14" s="115"/>
      <c r="H14" s="116">
        <f>SUM(D14:G14)</f>
        <v>0</v>
      </c>
      <c r="I14" s="116"/>
      <c r="J14" s="28" t="s">
        <v>87</v>
      </c>
      <c r="K14" s="29">
        <f ca="1">IF(J11="","",INDEX(名前!$H$32:$H$35,MATCH(申込一覧!J11,種別,0)))</f>
        <v>1200</v>
      </c>
    </row>
    <row r="15" spans="1:13">
      <c r="C15" s="15" t="s">
        <v>66</v>
      </c>
      <c r="D15" s="84">
        <f>COUNTIF($G$20:$G$99:$I$20:$I$99:$K$20:$K$99,"男"&amp;"*")</f>
        <v>0</v>
      </c>
      <c r="E15" s="85"/>
      <c r="F15" s="90">
        <f>COUNTIF($G$20:$G$99:$I$20:$I$99:$K$20:$K$99,"女"&amp;"*")</f>
        <v>0</v>
      </c>
      <c r="G15" s="91"/>
      <c r="H15" s="81">
        <f>SUM(D15:G15)</f>
        <v>0</v>
      </c>
      <c r="I15" s="81"/>
    </row>
    <row r="16" spans="1:13">
      <c r="C16" s="16" t="s">
        <v>67</v>
      </c>
      <c r="D16" s="86">
        <f ca="1">COUNTIF(リレー!$A$11:$A$25,"男"&amp;"*")</f>
        <v>0</v>
      </c>
      <c r="E16" s="87"/>
      <c r="F16" s="92">
        <f ca="1">COUNTIF(リレー!$A$11:$A$25,"女"&amp;"*")</f>
        <v>0</v>
      </c>
      <c r="G16" s="93"/>
      <c r="H16" s="82">
        <f>SUM(D16:G16)</f>
        <v>0</v>
      </c>
      <c r="I16" s="82"/>
    </row>
    <row r="17" spans="1:23">
      <c r="C17" s="13" t="s">
        <v>68</v>
      </c>
      <c r="D17" s="88">
        <f>IF(J11="","",$D$15*$K$13+$D$16*$K$14)</f>
        <v>0</v>
      </c>
      <c r="E17" s="89"/>
      <c r="F17" s="94">
        <f>IF(J11="","",$F$15*$K$13+$F$16*$K$14)</f>
        <v>0</v>
      </c>
      <c r="G17" s="95"/>
      <c r="H17" s="83">
        <f>SUM(D17:G17)</f>
        <v>0</v>
      </c>
      <c r="I17" s="83"/>
    </row>
    <row r="18" spans="1:23" ht="7.5" customHeight="1"/>
    <row r="19" spans="1:23" s="1" customFormat="1" ht="17.25" customHeight="1" thickBot="1">
      <c r="A19" s="20" t="s">
        <v>4</v>
      </c>
      <c r="B19" s="19" t="s">
        <v>0</v>
      </c>
      <c r="C19" s="21" t="s">
        <v>119</v>
      </c>
      <c r="D19" s="22" t="s">
        <v>1</v>
      </c>
      <c r="E19" s="21" t="s">
        <v>71</v>
      </c>
      <c r="F19" s="23" t="s">
        <v>70</v>
      </c>
      <c r="G19" s="19" t="s">
        <v>5</v>
      </c>
      <c r="H19" s="23" t="s">
        <v>3</v>
      </c>
      <c r="I19" s="19" t="s">
        <v>6</v>
      </c>
      <c r="J19" s="23" t="s">
        <v>3</v>
      </c>
      <c r="K19" s="19" t="s">
        <v>7</v>
      </c>
      <c r="L19" s="23" t="s">
        <v>3</v>
      </c>
      <c r="M19" s="44"/>
      <c r="N19" s="31"/>
      <c r="O19" s="31"/>
      <c r="P19" s="32"/>
      <c r="Q19" s="31"/>
      <c r="R19" s="31"/>
      <c r="S19" s="31"/>
      <c r="T19" s="31"/>
      <c r="U19" s="33"/>
      <c r="V19" s="33"/>
      <c r="W19" s="33"/>
    </row>
    <row r="20" spans="1:23" ht="17.25" customHeight="1" thickTop="1">
      <c r="A20" s="24">
        <v>1</v>
      </c>
      <c r="B20" s="48"/>
      <c r="C20" s="49"/>
      <c r="D20" s="50"/>
      <c r="E20" s="51"/>
      <c r="F20" s="52"/>
      <c r="G20" s="48"/>
      <c r="H20" s="53"/>
      <c r="I20" s="48"/>
      <c r="J20" s="53"/>
      <c r="K20" s="48"/>
      <c r="L20" s="53"/>
      <c r="M20" s="45"/>
      <c r="N20" t="str">
        <f ca="1">IF(G20="","",INDEX(名前!$N$4:$N$47,MATCH(申込一覧!G20,名前!$M$4:$M$47,0)))</f>
        <v/>
      </c>
      <c r="O20" t="str">
        <f ca="1">IF(I20="","",INDEX(名前!$N$4:$N$47,MATCH(申込一覧!I20,名前!$M$4:$M$47,0)))</f>
        <v/>
      </c>
      <c r="P20" t="str">
        <f ca="1">IF(K20="","",INDEX(名前!$N$4:$N$47,MATCH(申込一覧!K20,名前!$M$4:$M$47,0)))</f>
        <v/>
      </c>
    </row>
    <row r="21" spans="1:23" ht="17.25" customHeight="1">
      <c r="A21" s="25">
        <v>2</v>
      </c>
      <c r="B21" s="54"/>
      <c r="C21" s="55"/>
      <c r="D21" s="56"/>
      <c r="E21" s="57"/>
      <c r="F21" s="58"/>
      <c r="G21" s="54"/>
      <c r="H21" s="59"/>
      <c r="I21" s="54"/>
      <c r="J21" s="59"/>
      <c r="K21" s="54"/>
      <c r="L21" s="59"/>
      <c r="M21" s="45"/>
      <c r="N21" t="str">
        <f ca="1">IF(G21="","",INDEX(名前!$N$4:$N$47,MATCH(申込一覧!G21,名前!$M$4:$M$47,0)))</f>
        <v/>
      </c>
      <c r="O21" t="str">
        <f ca="1">IF(I21="","",INDEX(名前!$N$4:$N$47,MATCH(申込一覧!I21,名前!$M$4:$M$47,0)))</f>
        <v/>
      </c>
      <c r="P21" t="str">
        <f ca="1">IF(K21="","",INDEX(名前!$N$4:$N$47,MATCH(申込一覧!K21,名前!$M$4:$M$47,0)))</f>
        <v/>
      </c>
    </row>
    <row r="22" spans="1:23" ht="17.25" customHeight="1">
      <c r="A22" s="25">
        <v>3</v>
      </c>
      <c r="B22" s="54"/>
      <c r="C22" s="55"/>
      <c r="D22" s="56"/>
      <c r="E22" s="57"/>
      <c r="F22" s="58"/>
      <c r="G22" s="54"/>
      <c r="H22" s="59"/>
      <c r="I22" s="54"/>
      <c r="J22" s="59"/>
      <c r="K22" s="54"/>
      <c r="L22" s="59"/>
      <c r="M22" s="45"/>
      <c r="N22" t="str">
        <f ca="1">IF(G22="","",INDEX(名前!$N$4:$N$47,MATCH(申込一覧!G22,名前!$M$4:$M$47,0)))</f>
        <v/>
      </c>
      <c r="O22" t="str">
        <f ca="1">IF(I22="","",INDEX(名前!$N$4:$N$47,MATCH(申込一覧!I22,名前!$M$4:$M$47,0)))</f>
        <v/>
      </c>
      <c r="P22" t="str">
        <f ca="1">IF(K22="","",INDEX(名前!$N$4:$N$47,MATCH(申込一覧!K22,名前!$M$4:$M$47,0)))</f>
        <v/>
      </c>
    </row>
    <row r="23" spans="1:23" ht="17.25" customHeight="1">
      <c r="A23" s="25">
        <v>4</v>
      </c>
      <c r="B23" s="54"/>
      <c r="C23" s="55"/>
      <c r="D23" s="56"/>
      <c r="E23" s="57"/>
      <c r="F23" s="58"/>
      <c r="G23" s="54"/>
      <c r="H23" s="59"/>
      <c r="I23" s="54"/>
      <c r="J23" s="59"/>
      <c r="K23" s="54"/>
      <c r="L23" s="59"/>
      <c r="M23" s="45"/>
      <c r="N23" t="str">
        <f ca="1">IF(G23="","",INDEX(名前!$N$4:$N$47,MATCH(申込一覧!G23,名前!$M$4:$M$47,0)))</f>
        <v/>
      </c>
      <c r="O23" t="str">
        <f ca="1">IF(I23="","",INDEX(名前!$N$4:$N$47,MATCH(申込一覧!I23,名前!$M$4:$M$47,0)))</f>
        <v/>
      </c>
      <c r="P23" t="str">
        <f ca="1">IF(K23="","",INDEX(名前!$N$4:$N$47,MATCH(申込一覧!K23,名前!$M$4:$M$47,0)))</f>
        <v/>
      </c>
    </row>
    <row r="24" spans="1:23" ht="17.25" customHeight="1">
      <c r="A24" s="25">
        <v>5</v>
      </c>
      <c r="B24" s="54"/>
      <c r="C24" s="55"/>
      <c r="D24" s="56"/>
      <c r="E24" s="57"/>
      <c r="F24" s="58"/>
      <c r="G24" s="54"/>
      <c r="H24" s="59"/>
      <c r="I24" s="54"/>
      <c r="J24" s="59"/>
      <c r="K24" s="54"/>
      <c r="L24" s="59"/>
      <c r="M24" s="45"/>
      <c r="N24" t="str">
        <f ca="1">IF(G24="","",INDEX(名前!$N$4:$N$47,MATCH(申込一覧!G24,名前!$M$4:$M$47,0)))</f>
        <v/>
      </c>
      <c r="O24" t="str">
        <f ca="1">IF(I24="","",INDEX(名前!$N$4:$N$47,MATCH(申込一覧!I24,名前!$M$4:$M$47,0)))</f>
        <v/>
      </c>
      <c r="P24" t="str">
        <f ca="1">IF(K24="","",INDEX(名前!$N$4:$N$47,MATCH(申込一覧!K24,名前!$M$4:$M$47,0)))</f>
        <v/>
      </c>
    </row>
    <row r="25" spans="1:23" ht="17.25" customHeight="1">
      <c r="A25" s="25">
        <v>6</v>
      </c>
      <c r="B25" s="54"/>
      <c r="C25" s="55"/>
      <c r="D25" s="56"/>
      <c r="E25" s="57"/>
      <c r="F25" s="58"/>
      <c r="G25" s="54"/>
      <c r="H25" s="59"/>
      <c r="I25" s="54"/>
      <c r="J25" s="59"/>
      <c r="K25" s="54"/>
      <c r="L25" s="59"/>
      <c r="M25" s="45"/>
      <c r="N25" t="str">
        <f ca="1">IF(G25="","",INDEX(名前!$N$4:$N$47,MATCH(申込一覧!G25,名前!$M$4:$M$47,0)))</f>
        <v/>
      </c>
      <c r="O25" t="str">
        <f ca="1">IF(I25="","",INDEX(名前!$N$4:$N$47,MATCH(申込一覧!I25,名前!$M$4:$M$47,0)))</f>
        <v/>
      </c>
      <c r="P25" t="str">
        <f ca="1">IF(K25="","",INDEX(名前!$N$4:$N$47,MATCH(申込一覧!K25,名前!$M$4:$M$47,0)))</f>
        <v/>
      </c>
    </row>
    <row r="26" spans="1:23" ht="17.25" customHeight="1">
      <c r="A26" s="25">
        <v>7</v>
      </c>
      <c r="B26" s="54"/>
      <c r="C26" s="55"/>
      <c r="D26" s="56"/>
      <c r="E26" s="57"/>
      <c r="F26" s="58"/>
      <c r="G26" s="54"/>
      <c r="H26" s="59"/>
      <c r="I26" s="54"/>
      <c r="J26" s="59"/>
      <c r="K26" s="54"/>
      <c r="L26" s="59"/>
      <c r="M26" s="45"/>
      <c r="N26" t="str">
        <f ca="1">IF(G26="","",INDEX(名前!$N$4:$N$47,MATCH(申込一覧!G26,名前!$M$4:$M$47,0)))</f>
        <v/>
      </c>
      <c r="O26" t="str">
        <f ca="1">IF(I26="","",INDEX(名前!$N$4:$N$47,MATCH(申込一覧!I26,名前!$M$4:$M$47,0)))</f>
        <v/>
      </c>
      <c r="P26" t="str">
        <f ca="1">IF(K26="","",INDEX(名前!$N$4:$N$47,MATCH(申込一覧!K26,名前!$M$4:$M$47,0)))</f>
        <v/>
      </c>
    </row>
    <row r="27" spans="1:23" ht="17.25" customHeight="1">
      <c r="A27" s="25">
        <v>8</v>
      </c>
      <c r="B27" s="54"/>
      <c r="C27" s="55"/>
      <c r="D27" s="56"/>
      <c r="E27" s="57"/>
      <c r="F27" s="58"/>
      <c r="G27" s="54"/>
      <c r="H27" s="59"/>
      <c r="I27" s="54"/>
      <c r="J27" s="59"/>
      <c r="K27" s="54"/>
      <c r="L27" s="59"/>
      <c r="M27" s="45"/>
      <c r="N27" t="str">
        <f ca="1">IF(G27="","",INDEX(名前!$N$4:$N$47,MATCH(申込一覧!G27,名前!$M$4:$M$47,0)))</f>
        <v/>
      </c>
      <c r="O27" t="str">
        <f ca="1">IF(I27="","",INDEX(名前!$N$4:$N$47,MATCH(申込一覧!I27,名前!$M$4:$M$47,0)))</f>
        <v/>
      </c>
      <c r="P27" t="str">
        <f ca="1">IF(K27="","",INDEX(名前!$N$4:$N$47,MATCH(申込一覧!K27,名前!$M$4:$M$47,0)))</f>
        <v/>
      </c>
    </row>
    <row r="28" spans="1:23" ht="17.25" customHeight="1">
      <c r="A28" s="25">
        <v>9</v>
      </c>
      <c r="B28" s="54"/>
      <c r="C28" s="55"/>
      <c r="D28" s="56"/>
      <c r="E28" s="57"/>
      <c r="F28" s="58"/>
      <c r="G28" s="54"/>
      <c r="H28" s="59"/>
      <c r="I28" s="54"/>
      <c r="J28" s="59"/>
      <c r="K28" s="54"/>
      <c r="L28" s="59"/>
      <c r="M28" s="45"/>
      <c r="N28" t="str">
        <f ca="1">IF(G28="","",INDEX(名前!$N$4:$N$47,MATCH(申込一覧!G28,名前!$M$4:$M$47,0)))</f>
        <v/>
      </c>
      <c r="O28" t="str">
        <f ca="1">IF(I28="","",INDEX(名前!$N$4:$N$47,MATCH(申込一覧!I28,名前!$M$4:$M$47,0)))</f>
        <v/>
      </c>
      <c r="P28" t="str">
        <f ca="1">IF(K28="","",INDEX(名前!$N$4:$N$47,MATCH(申込一覧!K28,名前!$M$4:$M$47,0)))</f>
        <v/>
      </c>
    </row>
    <row r="29" spans="1:23" ht="17.25" customHeight="1">
      <c r="A29" s="25">
        <v>10</v>
      </c>
      <c r="B29" s="54"/>
      <c r="C29" s="55"/>
      <c r="D29" s="56"/>
      <c r="E29" s="57"/>
      <c r="F29" s="58"/>
      <c r="G29" s="54"/>
      <c r="H29" s="59"/>
      <c r="I29" s="54"/>
      <c r="J29" s="59"/>
      <c r="K29" s="54"/>
      <c r="L29" s="59"/>
      <c r="M29" s="45"/>
      <c r="N29" t="str">
        <f ca="1">IF(G29="","",INDEX(名前!$N$4:$N$47,MATCH(申込一覧!G29,名前!$M$4:$M$47,0)))</f>
        <v/>
      </c>
      <c r="O29" t="str">
        <f ca="1">IF(I29="","",INDEX(名前!$N$4:$N$47,MATCH(申込一覧!I29,名前!$M$4:$M$47,0)))</f>
        <v/>
      </c>
      <c r="P29" t="str">
        <f ca="1">IF(K29="","",INDEX(名前!$N$4:$N$47,MATCH(申込一覧!K29,名前!$M$4:$M$47,0)))</f>
        <v/>
      </c>
    </row>
    <row r="30" spans="1:23" ht="17.25" customHeight="1">
      <c r="A30" s="25">
        <v>11</v>
      </c>
      <c r="B30" s="54"/>
      <c r="C30" s="55"/>
      <c r="D30" s="56"/>
      <c r="E30" s="57"/>
      <c r="F30" s="58"/>
      <c r="G30" s="54"/>
      <c r="H30" s="59"/>
      <c r="I30" s="54"/>
      <c r="J30" s="59"/>
      <c r="K30" s="54"/>
      <c r="L30" s="59"/>
      <c r="M30" s="45"/>
      <c r="N30" t="str">
        <f ca="1">IF(G30="","",INDEX(名前!$N$4:$N$47,MATCH(申込一覧!G30,名前!$M$4:$M$47,0)))</f>
        <v/>
      </c>
      <c r="O30" t="str">
        <f ca="1">IF(I30="","",INDEX(名前!$N$4:$N$47,MATCH(申込一覧!I30,名前!$M$4:$M$47,0)))</f>
        <v/>
      </c>
      <c r="P30" t="str">
        <f ca="1">IF(K30="","",INDEX(名前!$N$4:$N$47,MATCH(申込一覧!K30,名前!$M$4:$M$47,0)))</f>
        <v/>
      </c>
    </row>
    <row r="31" spans="1:23" ht="17.25" customHeight="1">
      <c r="A31" s="25">
        <v>12</v>
      </c>
      <c r="B31" s="54"/>
      <c r="C31" s="55"/>
      <c r="D31" s="56"/>
      <c r="E31" s="57"/>
      <c r="F31" s="58"/>
      <c r="G31" s="54"/>
      <c r="H31" s="59"/>
      <c r="I31" s="54"/>
      <c r="J31" s="59"/>
      <c r="K31" s="54"/>
      <c r="L31" s="59"/>
      <c r="M31" s="45"/>
      <c r="N31" t="str">
        <f ca="1">IF(G31="","",INDEX(名前!$N$4:$N$47,MATCH(申込一覧!G31,名前!$M$4:$M$47,0)))</f>
        <v/>
      </c>
      <c r="O31" t="str">
        <f ca="1">IF(I31="","",INDEX(名前!$N$4:$N$47,MATCH(申込一覧!I31,名前!$M$4:$M$47,0)))</f>
        <v/>
      </c>
      <c r="P31" t="str">
        <f ca="1">IF(K31="","",INDEX(名前!$N$4:$N$47,MATCH(申込一覧!K31,名前!$M$4:$M$47,0)))</f>
        <v/>
      </c>
    </row>
    <row r="32" spans="1:23" ht="17.25" customHeight="1">
      <c r="A32" s="25">
        <v>13</v>
      </c>
      <c r="B32" s="54"/>
      <c r="C32" s="55"/>
      <c r="D32" s="56"/>
      <c r="E32" s="57"/>
      <c r="F32" s="58"/>
      <c r="G32" s="54"/>
      <c r="H32" s="59"/>
      <c r="I32" s="54"/>
      <c r="J32" s="59"/>
      <c r="K32" s="54"/>
      <c r="L32" s="59"/>
      <c r="M32" s="45"/>
      <c r="N32" t="str">
        <f ca="1">IF(G32="","",INDEX(名前!$N$4:$N$47,MATCH(申込一覧!G32,名前!$M$4:$M$47,0)))</f>
        <v/>
      </c>
      <c r="O32" t="str">
        <f ca="1">IF(I32="","",INDEX(名前!$N$4:$N$47,MATCH(申込一覧!I32,名前!$M$4:$M$47,0)))</f>
        <v/>
      </c>
      <c r="P32" t="str">
        <f ca="1">IF(K32="","",INDEX(名前!$N$4:$N$47,MATCH(申込一覧!K32,名前!$M$4:$M$47,0)))</f>
        <v/>
      </c>
    </row>
    <row r="33" spans="1:16" ht="17.25" customHeight="1">
      <c r="A33" s="25">
        <v>14</v>
      </c>
      <c r="B33" s="54"/>
      <c r="C33" s="55"/>
      <c r="D33" s="56"/>
      <c r="E33" s="57"/>
      <c r="F33" s="58"/>
      <c r="G33" s="54"/>
      <c r="H33" s="59"/>
      <c r="I33" s="54"/>
      <c r="J33" s="59"/>
      <c r="K33" s="54"/>
      <c r="L33" s="59"/>
      <c r="M33" s="45"/>
      <c r="N33" t="str">
        <f ca="1">IF(G33="","",INDEX(名前!$N$4:$N$47,MATCH(申込一覧!G33,名前!$M$4:$M$47,0)))</f>
        <v/>
      </c>
      <c r="O33" t="str">
        <f ca="1">IF(I33="","",INDEX(名前!$N$4:$N$47,MATCH(申込一覧!I33,名前!$M$4:$M$47,0)))</f>
        <v/>
      </c>
      <c r="P33" t="str">
        <f ca="1">IF(K33="","",INDEX(名前!$N$4:$N$47,MATCH(申込一覧!K33,名前!$M$4:$M$47,0)))</f>
        <v/>
      </c>
    </row>
    <row r="34" spans="1:16" ht="17.25" customHeight="1">
      <c r="A34" s="25">
        <v>15</v>
      </c>
      <c r="B34" s="54"/>
      <c r="C34" s="55"/>
      <c r="D34" s="56"/>
      <c r="E34" s="57"/>
      <c r="F34" s="58"/>
      <c r="G34" s="54"/>
      <c r="H34" s="59"/>
      <c r="I34" s="54"/>
      <c r="J34" s="59"/>
      <c r="K34" s="54"/>
      <c r="L34" s="59"/>
      <c r="M34" s="45"/>
      <c r="N34" t="str">
        <f ca="1">IF(G34="","",INDEX(名前!$N$4:$N$47,MATCH(申込一覧!G34,名前!$M$4:$M$47,0)))</f>
        <v/>
      </c>
      <c r="O34" t="str">
        <f ca="1">IF(I34="","",INDEX(名前!$N$4:$N$47,MATCH(申込一覧!I34,名前!$M$4:$M$47,0)))</f>
        <v/>
      </c>
      <c r="P34" t="str">
        <f ca="1">IF(K34="","",INDEX(名前!$N$4:$N$47,MATCH(申込一覧!K34,名前!$M$4:$M$47,0)))</f>
        <v/>
      </c>
    </row>
    <row r="35" spans="1:16" ht="17.25" customHeight="1">
      <c r="A35" s="25">
        <v>16</v>
      </c>
      <c r="B35" s="54"/>
      <c r="C35" s="55"/>
      <c r="D35" s="56"/>
      <c r="E35" s="57"/>
      <c r="F35" s="58"/>
      <c r="G35" s="54"/>
      <c r="H35" s="59"/>
      <c r="I35" s="54"/>
      <c r="J35" s="59"/>
      <c r="K35" s="54"/>
      <c r="L35" s="59"/>
      <c r="M35" s="45"/>
      <c r="N35" t="str">
        <f ca="1">IF(G35="","",INDEX(名前!$N$4:$N$47,MATCH(申込一覧!G35,名前!$M$4:$M$47,0)))</f>
        <v/>
      </c>
      <c r="O35" t="str">
        <f ca="1">IF(I35="","",INDEX(名前!$N$4:$N$47,MATCH(申込一覧!I35,名前!$M$4:$M$47,0)))</f>
        <v/>
      </c>
      <c r="P35" t="str">
        <f ca="1">IF(K35="","",INDEX(名前!$N$4:$N$47,MATCH(申込一覧!K35,名前!$M$4:$M$47,0)))</f>
        <v/>
      </c>
    </row>
    <row r="36" spans="1:16" ht="17.25" customHeight="1">
      <c r="A36" s="25">
        <v>17</v>
      </c>
      <c r="B36" s="54"/>
      <c r="C36" s="55"/>
      <c r="D36" s="56"/>
      <c r="E36" s="57"/>
      <c r="F36" s="58"/>
      <c r="G36" s="54"/>
      <c r="H36" s="59"/>
      <c r="I36" s="54"/>
      <c r="J36" s="59"/>
      <c r="K36" s="54"/>
      <c r="L36" s="59"/>
      <c r="M36" s="45"/>
      <c r="N36" t="str">
        <f ca="1">IF(G36="","",INDEX(名前!$N$4:$N$47,MATCH(申込一覧!G36,名前!$M$4:$M$47,0)))</f>
        <v/>
      </c>
      <c r="O36" t="str">
        <f ca="1">IF(I36="","",INDEX(名前!$N$4:$N$47,MATCH(申込一覧!I36,名前!$M$4:$M$47,0)))</f>
        <v/>
      </c>
      <c r="P36" t="str">
        <f ca="1">IF(K36="","",INDEX(名前!$N$4:$N$47,MATCH(申込一覧!K36,名前!$M$4:$M$47,0)))</f>
        <v/>
      </c>
    </row>
    <row r="37" spans="1:16" ht="17.25" customHeight="1">
      <c r="A37" s="25">
        <v>18</v>
      </c>
      <c r="B37" s="54"/>
      <c r="C37" s="55"/>
      <c r="D37" s="56"/>
      <c r="E37" s="57"/>
      <c r="F37" s="58"/>
      <c r="G37" s="54"/>
      <c r="H37" s="59"/>
      <c r="I37" s="54"/>
      <c r="J37" s="59"/>
      <c r="K37" s="54"/>
      <c r="L37" s="59"/>
      <c r="M37" s="45"/>
      <c r="N37" t="str">
        <f ca="1">IF(G37="","",INDEX(名前!$N$4:$N$47,MATCH(申込一覧!G37,名前!$M$4:$M$47,0)))</f>
        <v/>
      </c>
      <c r="O37" t="str">
        <f ca="1">IF(I37="","",INDEX(名前!$N$4:$N$47,MATCH(申込一覧!I37,名前!$M$4:$M$47,0)))</f>
        <v/>
      </c>
      <c r="P37" t="str">
        <f ca="1">IF(K37="","",INDEX(名前!$N$4:$N$47,MATCH(申込一覧!K37,名前!$M$4:$M$47,0)))</f>
        <v/>
      </c>
    </row>
    <row r="38" spans="1:16" ht="17.25" customHeight="1">
      <c r="A38" s="25">
        <v>19</v>
      </c>
      <c r="B38" s="54"/>
      <c r="C38" s="55"/>
      <c r="D38" s="56"/>
      <c r="E38" s="57"/>
      <c r="F38" s="58"/>
      <c r="G38" s="54"/>
      <c r="H38" s="59"/>
      <c r="I38" s="54"/>
      <c r="J38" s="59"/>
      <c r="K38" s="54"/>
      <c r="L38" s="59"/>
      <c r="M38" s="45"/>
      <c r="N38" t="str">
        <f ca="1">IF(G38="","",INDEX(名前!$N$4:$N$47,MATCH(申込一覧!G38,名前!$M$4:$M$47,0)))</f>
        <v/>
      </c>
      <c r="O38" t="str">
        <f ca="1">IF(I38="","",INDEX(名前!$N$4:$N$47,MATCH(申込一覧!I38,名前!$M$4:$M$47,0)))</f>
        <v/>
      </c>
      <c r="P38" t="str">
        <f ca="1">IF(K38="","",INDEX(名前!$N$4:$N$47,MATCH(申込一覧!K38,名前!$M$4:$M$47,0)))</f>
        <v/>
      </c>
    </row>
    <row r="39" spans="1:16" ht="17.25" customHeight="1">
      <c r="A39" s="25">
        <v>20</v>
      </c>
      <c r="B39" s="54"/>
      <c r="C39" s="55"/>
      <c r="D39" s="56"/>
      <c r="E39" s="57"/>
      <c r="F39" s="58"/>
      <c r="G39" s="54"/>
      <c r="H39" s="59"/>
      <c r="I39" s="54"/>
      <c r="J39" s="59"/>
      <c r="K39" s="54"/>
      <c r="L39" s="59"/>
      <c r="M39" s="45"/>
      <c r="N39" t="str">
        <f ca="1">IF(G39="","",INDEX(名前!$N$4:$N$47,MATCH(申込一覧!G39,名前!$M$4:$M$47,0)))</f>
        <v/>
      </c>
      <c r="O39" t="str">
        <f ca="1">IF(I39="","",INDEX(名前!$N$4:$N$47,MATCH(申込一覧!I39,名前!$M$4:$M$47,0)))</f>
        <v/>
      </c>
      <c r="P39" t="str">
        <f ca="1">IF(K39="","",INDEX(名前!$N$4:$N$47,MATCH(申込一覧!K39,名前!$M$4:$M$47,0)))</f>
        <v/>
      </c>
    </row>
    <row r="40" spans="1:16" ht="17.25" customHeight="1">
      <c r="A40" s="25">
        <v>21</v>
      </c>
      <c r="B40" s="54"/>
      <c r="C40" s="55"/>
      <c r="D40" s="56"/>
      <c r="E40" s="57"/>
      <c r="F40" s="58"/>
      <c r="G40" s="54"/>
      <c r="H40" s="59"/>
      <c r="I40" s="54"/>
      <c r="J40" s="59"/>
      <c r="K40" s="54"/>
      <c r="L40" s="59"/>
      <c r="M40" s="45"/>
      <c r="N40" t="str">
        <f ca="1">IF(G40="","",INDEX(名前!$N$4:$N$47,MATCH(申込一覧!G40,名前!$M$4:$M$47,0)))</f>
        <v/>
      </c>
      <c r="O40" t="str">
        <f ca="1">IF(I40="","",INDEX(名前!$N$4:$N$47,MATCH(申込一覧!I40,名前!$M$4:$M$47,0)))</f>
        <v/>
      </c>
      <c r="P40" t="str">
        <f ca="1">IF(K40="","",INDEX(名前!$N$4:$N$47,MATCH(申込一覧!K40,名前!$M$4:$M$47,0)))</f>
        <v/>
      </c>
    </row>
    <row r="41" spans="1:16" ht="17.25" customHeight="1">
      <c r="A41" s="25">
        <v>22</v>
      </c>
      <c r="B41" s="54"/>
      <c r="C41" s="55"/>
      <c r="D41" s="56"/>
      <c r="E41" s="57"/>
      <c r="F41" s="58"/>
      <c r="G41" s="54"/>
      <c r="H41" s="59"/>
      <c r="I41" s="54"/>
      <c r="J41" s="59"/>
      <c r="K41" s="54"/>
      <c r="L41" s="59"/>
      <c r="M41" s="45"/>
      <c r="N41" t="str">
        <f ca="1">IF(G41="","",INDEX(名前!$N$4:$N$47,MATCH(申込一覧!G41,名前!$M$4:$M$47,0)))</f>
        <v/>
      </c>
      <c r="O41" t="str">
        <f ca="1">IF(I41="","",INDEX(名前!$N$4:$N$47,MATCH(申込一覧!I41,名前!$M$4:$M$47,0)))</f>
        <v/>
      </c>
      <c r="P41" t="str">
        <f ca="1">IF(K41="","",INDEX(名前!$N$4:$N$47,MATCH(申込一覧!K41,名前!$M$4:$M$47,0)))</f>
        <v/>
      </c>
    </row>
    <row r="42" spans="1:16" ht="17.25" customHeight="1">
      <c r="A42" s="25">
        <v>23</v>
      </c>
      <c r="B42" s="54"/>
      <c r="C42" s="55"/>
      <c r="D42" s="56"/>
      <c r="E42" s="57"/>
      <c r="F42" s="58"/>
      <c r="G42" s="54"/>
      <c r="H42" s="59"/>
      <c r="I42" s="54"/>
      <c r="J42" s="59"/>
      <c r="K42" s="54"/>
      <c r="L42" s="59"/>
      <c r="M42" s="45"/>
      <c r="N42" t="str">
        <f ca="1">IF(G42="","",INDEX(名前!$N$4:$N$47,MATCH(申込一覧!G42,名前!$M$4:$M$47,0)))</f>
        <v/>
      </c>
      <c r="O42" t="str">
        <f ca="1">IF(I42="","",INDEX(名前!$N$4:$N$47,MATCH(申込一覧!I42,名前!$M$4:$M$47,0)))</f>
        <v/>
      </c>
      <c r="P42" t="str">
        <f ca="1">IF(K42="","",INDEX(名前!$N$4:$N$47,MATCH(申込一覧!K42,名前!$M$4:$M$47,0)))</f>
        <v/>
      </c>
    </row>
    <row r="43" spans="1:16" ht="17.25" customHeight="1">
      <c r="A43" s="25">
        <v>24</v>
      </c>
      <c r="B43" s="54"/>
      <c r="C43" s="55"/>
      <c r="D43" s="56"/>
      <c r="E43" s="57"/>
      <c r="F43" s="58"/>
      <c r="G43" s="54"/>
      <c r="H43" s="59"/>
      <c r="I43" s="54"/>
      <c r="J43" s="59"/>
      <c r="K43" s="54"/>
      <c r="L43" s="59"/>
      <c r="M43" s="45"/>
      <c r="N43" t="str">
        <f ca="1">IF(G43="","",INDEX(名前!$N$4:$N$47,MATCH(申込一覧!G43,名前!$M$4:$M$47,0)))</f>
        <v/>
      </c>
      <c r="O43" t="str">
        <f ca="1">IF(I43="","",INDEX(名前!$N$4:$N$47,MATCH(申込一覧!I43,名前!$M$4:$M$47,0)))</f>
        <v/>
      </c>
      <c r="P43" t="str">
        <f ca="1">IF(K43="","",INDEX(名前!$N$4:$N$47,MATCH(申込一覧!K43,名前!$M$4:$M$47,0)))</f>
        <v/>
      </c>
    </row>
    <row r="44" spans="1:16" ht="17.25" customHeight="1">
      <c r="A44" s="25">
        <v>25</v>
      </c>
      <c r="B44" s="54"/>
      <c r="C44" s="55"/>
      <c r="D44" s="56"/>
      <c r="E44" s="57"/>
      <c r="F44" s="58"/>
      <c r="G44" s="54"/>
      <c r="H44" s="59"/>
      <c r="I44" s="54"/>
      <c r="J44" s="59"/>
      <c r="K44" s="54"/>
      <c r="L44" s="59"/>
      <c r="M44" s="45"/>
      <c r="N44" t="str">
        <f ca="1">IF(G44="","",INDEX(名前!$N$4:$N$47,MATCH(申込一覧!G44,名前!$M$4:$M$47,0)))</f>
        <v/>
      </c>
      <c r="O44" t="str">
        <f ca="1">IF(I44="","",INDEX(名前!$N$4:$N$47,MATCH(申込一覧!I44,名前!$M$4:$M$47,0)))</f>
        <v/>
      </c>
      <c r="P44" t="str">
        <f ca="1">IF(K44="","",INDEX(名前!$N$4:$N$47,MATCH(申込一覧!K44,名前!$M$4:$M$47,0)))</f>
        <v/>
      </c>
    </row>
    <row r="45" spans="1:16" ht="17.25" customHeight="1">
      <c r="A45" s="25">
        <v>26</v>
      </c>
      <c r="B45" s="54"/>
      <c r="C45" s="55"/>
      <c r="D45" s="56"/>
      <c r="E45" s="57"/>
      <c r="F45" s="58"/>
      <c r="G45" s="54"/>
      <c r="H45" s="59"/>
      <c r="I45" s="54"/>
      <c r="J45" s="59"/>
      <c r="K45" s="54"/>
      <c r="L45" s="59"/>
      <c r="M45" s="45"/>
      <c r="N45" t="str">
        <f ca="1">IF(G45="","",INDEX(名前!$N$4:$N$47,MATCH(申込一覧!G45,名前!$M$4:$M$47,0)))</f>
        <v/>
      </c>
      <c r="O45" t="str">
        <f ca="1">IF(I45="","",INDEX(名前!$N$4:$N$47,MATCH(申込一覧!I45,名前!$M$4:$M$47,0)))</f>
        <v/>
      </c>
      <c r="P45" t="str">
        <f ca="1">IF(K45="","",INDEX(名前!$N$4:$N$47,MATCH(申込一覧!K45,名前!$M$4:$M$47,0)))</f>
        <v/>
      </c>
    </row>
    <row r="46" spans="1:16" ht="17.25" customHeight="1">
      <c r="A46" s="25">
        <v>27</v>
      </c>
      <c r="B46" s="54"/>
      <c r="C46" s="55"/>
      <c r="D46" s="56"/>
      <c r="E46" s="57"/>
      <c r="F46" s="58"/>
      <c r="G46" s="54"/>
      <c r="H46" s="59"/>
      <c r="I46" s="54"/>
      <c r="J46" s="59"/>
      <c r="K46" s="54"/>
      <c r="L46" s="59"/>
      <c r="M46" s="45"/>
      <c r="N46" t="str">
        <f ca="1">IF(G46="","",INDEX(名前!$N$4:$N$47,MATCH(申込一覧!G46,名前!$M$4:$M$47,0)))</f>
        <v/>
      </c>
      <c r="O46" t="str">
        <f ca="1">IF(I46="","",INDEX(名前!$N$4:$N$47,MATCH(申込一覧!I46,名前!$M$4:$M$47,0)))</f>
        <v/>
      </c>
      <c r="P46" t="str">
        <f ca="1">IF(K46="","",INDEX(名前!$N$4:$N$47,MATCH(申込一覧!K46,名前!$M$4:$M$47,0)))</f>
        <v/>
      </c>
    </row>
    <row r="47" spans="1:16" ht="17.25" customHeight="1">
      <c r="A47" s="25">
        <v>28</v>
      </c>
      <c r="B47" s="54"/>
      <c r="C47" s="55"/>
      <c r="D47" s="56"/>
      <c r="E47" s="57"/>
      <c r="F47" s="58"/>
      <c r="G47" s="54"/>
      <c r="H47" s="59"/>
      <c r="I47" s="54"/>
      <c r="J47" s="59"/>
      <c r="K47" s="54"/>
      <c r="L47" s="59"/>
      <c r="M47" s="45"/>
      <c r="N47" t="str">
        <f ca="1">IF(G47="","",INDEX(名前!$N$4:$N$47,MATCH(申込一覧!G47,名前!$M$4:$M$47,0)))</f>
        <v/>
      </c>
      <c r="O47" t="str">
        <f ca="1">IF(I47="","",INDEX(名前!$N$4:$N$47,MATCH(申込一覧!I47,名前!$M$4:$M$47,0)))</f>
        <v/>
      </c>
      <c r="P47" t="str">
        <f ca="1">IF(K47="","",INDEX(名前!$N$4:$N$47,MATCH(申込一覧!K47,名前!$M$4:$M$47,0)))</f>
        <v/>
      </c>
    </row>
    <row r="48" spans="1:16" ht="17.25" customHeight="1">
      <c r="A48" s="25">
        <v>29</v>
      </c>
      <c r="B48" s="54"/>
      <c r="C48" s="55"/>
      <c r="D48" s="56"/>
      <c r="E48" s="57"/>
      <c r="F48" s="58"/>
      <c r="G48" s="54"/>
      <c r="H48" s="59"/>
      <c r="I48" s="54"/>
      <c r="J48" s="59"/>
      <c r="K48" s="54"/>
      <c r="L48" s="59"/>
      <c r="M48" s="45"/>
      <c r="N48" t="str">
        <f ca="1">IF(G48="","",INDEX(名前!$N$4:$N$47,MATCH(申込一覧!G48,名前!$M$4:$M$47,0)))</f>
        <v/>
      </c>
      <c r="O48" t="str">
        <f ca="1">IF(I48="","",INDEX(名前!$N$4:$N$47,MATCH(申込一覧!I48,名前!$M$4:$M$47,0)))</f>
        <v/>
      </c>
      <c r="P48" t="str">
        <f ca="1">IF(K48="","",INDEX(名前!$N$4:$N$47,MATCH(申込一覧!K48,名前!$M$4:$M$47,0)))</f>
        <v/>
      </c>
    </row>
    <row r="49" spans="1:16" ht="17.25" customHeight="1">
      <c r="A49" s="25">
        <v>30</v>
      </c>
      <c r="B49" s="54"/>
      <c r="C49" s="55"/>
      <c r="D49" s="56"/>
      <c r="E49" s="57"/>
      <c r="F49" s="58"/>
      <c r="G49" s="54"/>
      <c r="H49" s="59"/>
      <c r="I49" s="54"/>
      <c r="J49" s="59"/>
      <c r="K49" s="54"/>
      <c r="L49" s="59"/>
      <c r="M49" s="45"/>
      <c r="N49" t="str">
        <f ca="1">IF(G49="","",INDEX(名前!$N$4:$N$47,MATCH(申込一覧!G49,名前!$M$4:$M$47,0)))</f>
        <v/>
      </c>
      <c r="O49" t="str">
        <f ca="1">IF(I49="","",INDEX(名前!$N$4:$N$47,MATCH(申込一覧!I49,名前!$M$4:$M$47,0)))</f>
        <v/>
      </c>
      <c r="P49" t="str">
        <f ca="1">IF(K49="","",INDEX(名前!$N$4:$N$47,MATCH(申込一覧!K49,名前!$M$4:$M$47,0)))</f>
        <v/>
      </c>
    </row>
    <row r="50" spans="1:16" ht="17.25" customHeight="1">
      <c r="A50" s="25">
        <v>31</v>
      </c>
      <c r="B50" s="54"/>
      <c r="C50" s="55"/>
      <c r="D50" s="56"/>
      <c r="E50" s="57"/>
      <c r="F50" s="58"/>
      <c r="G50" s="54"/>
      <c r="H50" s="59"/>
      <c r="I50" s="54"/>
      <c r="J50" s="59"/>
      <c r="K50" s="54"/>
      <c r="L50" s="59"/>
      <c r="M50" s="45"/>
      <c r="N50" t="str">
        <f ca="1">IF(G50="","",INDEX(名前!$N$4:$N$47,MATCH(申込一覧!G50,名前!$M$4:$M$47,0)))</f>
        <v/>
      </c>
      <c r="O50" t="str">
        <f ca="1">IF(I50="","",INDEX(名前!$N$4:$N$47,MATCH(申込一覧!I50,名前!$M$4:$M$47,0)))</f>
        <v/>
      </c>
      <c r="P50" t="str">
        <f ca="1">IF(K50="","",INDEX(名前!$N$4:$N$47,MATCH(申込一覧!K50,名前!$M$4:$M$47,0)))</f>
        <v/>
      </c>
    </row>
    <row r="51" spans="1:16" ht="17.25" customHeight="1">
      <c r="A51" s="25">
        <v>32</v>
      </c>
      <c r="B51" s="54"/>
      <c r="C51" s="55"/>
      <c r="D51" s="56"/>
      <c r="E51" s="57"/>
      <c r="F51" s="58"/>
      <c r="G51" s="54"/>
      <c r="H51" s="59"/>
      <c r="I51" s="54"/>
      <c r="J51" s="59"/>
      <c r="K51" s="54"/>
      <c r="L51" s="59"/>
      <c r="M51" s="45"/>
      <c r="N51" t="str">
        <f ca="1">IF(G51="","",INDEX(名前!$N$4:$N$47,MATCH(申込一覧!G51,名前!$M$4:$M$47,0)))</f>
        <v/>
      </c>
      <c r="O51" t="str">
        <f ca="1">IF(I51="","",INDEX(名前!$N$4:$N$47,MATCH(申込一覧!I51,名前!$M$4:$M$47,0)))</f>
        <v/>
      </c>
      <c r="P51" t="str">
        <f ca="1">IF(K51="","",INDEX(名前!$N$4:$N$47,MATCH(申込一覧!K51,名前!$M$4:$M$47,0)))</f>
        <v/>
      </c>
    </row>
    <row r="52" spans="1:16" ht="17.25" customHeight="1">
      <c r="A52" s="25">
        <v>33</v>
      </c>
      <c r="B52" s="54"/>
      <c r="C52" s="55"/>
      <c r="D52" s="56"/>
      <c r="E52" s="57"/>
      <c r="F52" s="58"/>
      <c r="G52" s="54"/>
      <c r="H52" s="59"/>
      <c r="I52" s="54"/>
      <c r="J52" s="59"/>
      <c r="K52" s="54"/>
      <c r="L52" s="59"/>
      <c r="M52" s="45"/>
      <c r="N52" t="str">
        <f ca="1">IF(G52="","",INDEX(名前!$N$4:$N$47,MATCH(申込一覧!G52,名前!$M$4:$M$47,0)))</f>
        <v/>
      </c>
      <c r="O52" t="str">
        <f ca="1">IF(I52="","",INDEX(名前!$N$4:$N$47,MATCH(申込一覧!I52,名前!$M$4:$M$47,0)))</f>
        <v/>
      </c>
      <c r="P52" t="str">
        <f ca="1">IF(K52="","",INDEX(名前!$N$4:$N$47,MATCH(申込一覧!K52,名前!$M$4:$M$47,0)))</f>
        <v/>
      </c>
    </row>
    <row r="53" spans="1:16" ht="17.25" customHeight="1">
      <c r="A53" s="25">
        <v>34</v>
      </c>
      <c r="B53" s="54"/>
      <c r="C53" s="55"/>
      <c r="D53" s="56"/>
      <c r="E53" s="57"/>
      <c r="F53" s="58"/>
      <c r="G53" s="54"/>
      <c r="H53" s="59"/>
      <c r="I53" s="54"/>
      <c r="J53" s="59"/>
      <c r="K53" s="54"/>
      <c r="L53" s="59"/>
      <c r="M53" s="45"/>
      <c r="N53" t="str">
        <f ca="1">IF(G53="","",INDEX(名前!$N$4:$N$47,MATCH(申込一覧!G53,名前!$M$4:$M$47,0)))</f>
        <v/>
      </c>
      <c r="O53" t="str">
        <f ca="1">IF(I53="","",INDEX(名前!$N$4:$N$47,MATCH(申込一覧!I53,名前!$M$4:$M$47,0)))</f>
        <v/>
      </c>
      <c r="P53" t="str">
        <f ca="1">IF(K53="","",INDEX(名前!$N$4:$N$47,MATCH(申込一覧!K53,名前!$M$4:$M$47,0)))</f>
        <v/>
      </c>
    </row>
    <row r="54" spans="1:16" ht="17.25" customHeight="1">
      <c r="A54" s="25">
        <v>35</v>
      </c>
      <c r="B54" s="54"/>
      <c r="C54" s="55"/>
      <c r="D54" s="56"/>
      <c r="E54" s="57"/>
      <c r="F54" s="58"/>
      <c r="G54" s="54"/>
      <c r="H54" s="59"/>
      <c r="I54" s="54"/>
      <c r="J54" s="59"/>
      <c r="K54" s="54"/>
      <c r="L54" s="59"/>
      <c r="M54" s="45"/>
      <c r="N54" t="str">
        <f ca="1">IF(G54="","",INDEX(名前!$N$4:$N$47,MATCH(申込一覧!G54,名前!$M$4:$M$47,0)))</f>
        <v/>
      </c>
      <c r="O54" t="str">
        <f ca="1">IF(I54="","",INDEX(名前!$N$4:$N$47,MATCH(申込一覧!I54,名前!$M$4:$M$47,0)))</f>
        <v/>
      </c>
      <c r="P54" t="str">
        <f ca="1">IF(K54="","",INDEX(名前!$N$4:$N$47,MATCH(申込一覧!K54,名前!$M$4:$M$47,0)))</f>
        <v/>
      </c>
    </row>
    <row r="55" spans="1:16" ht="17.25" customHeight="1">
      <c r="A55" s="25">
        <v>36</v>
      </c>
      <c r="B55" s="54"/>
      <c r="C55" s="55"/>
      <c r="D55" s="56"/>
      <c r="E55" s="57"/>
      <c r="F55" s="58"/>
      <c r="G55" s="54"/>
      <c r="H55" s="59"/>
      <c r="I55" s="54"/>
      <c r="J55" s="59"/>
      <c r="K55" s="54"/>
      <c r="L55" s="59"/>
      <c r="M55" s="45"/>
      <c r="N55" t="str">
        <f ca="1">IF(G55="","",INDEX(名前!$N$4:$N$47,MATCH(申込一覧!G55,名前!$M$4:$M$47,0)))</f>
        <v/>
      </c>
      <c r="O55" t="str">
        <f ca="1">IF(I55="","",INDEX(名前!$N$4:$N$47,MATCH(申込一覧!I55,名前!$M$4:$M$47,0)))</f>
        <v/>
      </c>
      <c r="P55" t="str">
        <f ca="1">IF(K55="","",INDEX(名前!$N$4:$N$47,MATCH(申込一覧!K55,名前!$M$4:$M$47,0)))</f>
        <v/>
      </c>
    </row>
    <row r="56" spans="1:16" ht="17.25" customHeight="1">
      <c r="A56" s="25">
        <v>37</v>
      </c>
      <c r="B56" s="54"/>
      <c r="C56" s="55"/>
      <c r="D56" s="56"/>
      <c r="E56" s="57"/>
      <c r="F56" s="58"/>
      <c r="G56" s="54"/>
      <c r="H56" s="59"/>
      <c r="I56" s="54"/>
      <c r="J56" s="59"/>
      <c r="K56" s="54"/>
      <c r="L56" s="59"/>
      <c r="M56" s="45"/>
      <c r="N56" t="str">
        <f ca="1">IF(G56="","",INDEX(名前!$N$4:$N$47,MATCH(申込一覧!G56,名前!$M$4:$M$47,0)))</f>
        <v/>
      </c>
      <c r="O56" t="str">
        <f ca="1">IF(I56="","",INDEX(名前!$N$4:$N$47,MATCH(申込一覧!I56,名前!$M$4:$M$47,0)))</f>
        <v/>
      </c>
      <c r="P56" t="str">
        <f ca="1">IF(K56="","",INDEX(名前!$N$4:$N$47,MATCH(申込一覧!K56,名前!$M$4:$M$47,0)))</f>
        <v/>
      </c>
    </row>
    <row r="57" spans="1:16" ht="17.25" customHeight="1">
      <c r="A57" s="25">
        <v>38</v>
      </c>
      <c r="B57" s="54"/>
      <c r="C57" s="55"/>
      <c r="D57" s="56"/>
      <c r="E57" s="57"/>
      <c r="F57" s="58"/>
      <c r="G57" s="54"/>
      <c r="H57" s="59"/>
      <c r="I57" s="54"/>
      <c r="J57" s="59"/>
      <c r="K57" s="54"/>
      <c r="L57" s="59"/>
      <c r="M57" s="45"/>
      <c r="N57" t="str">
        <f ca="1">IF(G57="","",INDEX(名前!$N$4:$N$47,MATCH(申込一覧!G57,名前!$M$4:$M$47,0)))</f>
        <v/>
      </c>
      <c r="O57" t="str">
        <f ca="1">IF(I57="","",INDEX(名前!$N$4:$N$47,MATCH(申込一覧!I57,名前!$M$4:$M$47,0)))</f>
        <v/>
      </c>
      <c r="P57" t="str">
        <f ca="1">IF(K57="","",INDEX(名前!$N$4:$N$47,MATCH(申込一覧!K57,名前!$M$4:$M$47,0)))</f>
        <v/>
      </c>
    </row>
    <row r="58" spans="1:16" ht="17.25" customHeight="1">
      <c r="A58" s="25">
        <v>39</v>
      </c>
      <c r="B58" s="54"/>
      <c r="C58" s="55"/>
      <c r="D58" s="56"/>
      <c r="E58" s="57"/>
      <c r="F58" s="58"/>
      <c r="G58" s="54"/>
      <c r="H58" s="59"/>
      <c r="I58" s="54"/>
      <c r="J58" s="59"/>
      <c r="K58" s="54"/>
      <c r="L58" s="59"/>
      <c r="M58" s="45"/>
      <c r="N58" t="str">
        <f ca="1">IF(G58="","",INDEX(名前!$N$4:$N$47,MATCH(申込一覧!G58,名前!$M$4:$M$47,0)))</f>
        <v/>
      </c>
      <c r="O58" t="str">
        <f ca="1">IF(I58="","",INDEX(名前!$N$4:$N$47,MATCH(申込一覧!I58,名前!$M$4:$M$47,0)))</f>
        <v/>
      </c>
      <c r="P58" t="str">
        <f ca="1">IF(K58="","",INDEX(名前!$N$4:$N$47,MATCH(申込一覧!K58,名前!$M$4:$M$47,0)))</f>
        <v/>
      </c>
    </row>
    <row r="59" spans="1:16" ht="17.25" customHeight="1">
      <c r="A59" s="25">
        <v>40</v>
      </c>
      <c r="B59" s="54"/>
      <c r="C59" s="55"/>
      <c r="D59" s="56"/>
      <c r="E59" s="57"/>
      <c r="F59" s="58"/>
      <c r="G59" s="54"/>
      <c r="H59" s="59"/>
      <c r="I59" s="54"/>
      <c r="J59" s="59"/>
      <c r="K59" s="54"/>
      <c r="L59" s="59"/>
      <c r="M59" s="45"/>
      <c r="N59" t="str">
        <f ca="1">IF(G59="","",INDEX(名前!$N$4:$N$47,MATCH(申込一覧!G59,名前!$M$4:$M$47,0)))</f>
        <v/>
      </c>
      <c r="O59" t="str">
        <f ca="1">IF(I59="","",INDEX(名前!$N$4:$N$47,MATCH(申込一覧!I59,名前!$M$4:$M$47,0)))</f>
        <v/>
      </c>
      <c r="P59" t="str">
        <f ca="1">IF(K59="","",INDEX(名前!$N$4:$N$47,MATCH(申込一覧!K59,名前!$M$4:$M$47,0)))</f>
        <v/>
      </c>
    </row>
    <row r="60" spans="1:16" ht="17.25" customHeight="1">
      <c r="A60" s="25">
        <v>41</v>
      </c>
      <c r="B60" s="54"/>
      <c r="C60" s="55"/>
      <c r="D60" s="56"/>
      <c r="E60" s="57"/>
      <c r="F60" s="58"/>
      <c r="G60" s="54"/>
      <c r="H60" s="59"/>
      <c r="I60" s="54"/>
      <c r="J60" s="59"/>
      <c r="K60" s="54"/>
      <c r="L60" s="59"/>
      <c r="M60" s="45"/>
      <c r="N60" t="str">
        <f ca="1">IF(G60="","",INDEX(名前!$N$4:$N$47,MATCH(申込一覧!G60,名前!$M$4:$M$47,0)))</f>
        <v/>
      </c>
      <c r="O60" t="str">
        <f ca="1">IF(I60="","",INDEX(名前!$N$4:$N$47,MATCH(申込一覧!I60,名前!$M$4:$M$47,0)))</f>
        <v/>
      </c>
      <c r="P60" t="str">
        <f ca="1">IF(K60="","",INDEX(名前!$N$4:$N$47,MATCH(申込一覧!K60,名前!$M$4:$M$47,0)))</f>
        <v/>
      </c>
    </row>
    <row r="61" spans="1:16" ht="17.25" customHeight="1">
      <c r="A61" s="25">
        <v>42</v>
      </c>
      <c r="B61" s="54"/>
      <c r="C61" s="55"/>
      <c r="D61" s="56"/>
      <c r="E61" s="57"/>
      <c r="F61" s="58"/>
      <c r="G61" s="54"/>
      <c r="H61" s="59"/>
      <c r="I61" s="54"/>
      <c r="J61" s="59"/>
      <c r="K61" s="54"/>
      <c r="L61" s="59"/>
      <c r="M61" s="45"/>
      <c r="N61" t="str">
        <f ca="1">IF(G61="","",INDEX(名前!$N$4:$N$47,MATCH(申込一覧!G61,名前!$M$4:$M$47,0)))</f>
        <v/>
      </c>
      <c r="O61" t="str">
        <f ca="1">IF(I61="","",INDEX(名前!$N$4:$N$47,MATCH(申込一覧!I61,名前!$M$4:$M$47,0)))</f>
        <v/>
      </c>
      <c r="P61" t="str">
        <f ca="1">IF(K61="","",INDEX(名前!$N$4:$N$47,MATCH(申込一覧!K61,名前!$M$4:$M$47,0)))</f>
        <v/>
      </c>
    </row>
    <row r="62" spans="1:16" ht="17.25" customHeight="1">
      <c r="A62" s="25">
        <v>43</v>
      </c>
      <c r="B62" s="54"/>
      <c r="C62" s="55"/>
      <c r="D62" s="56"/>
      <c r="E62" s="57"/>
      <c r="F62" s="58"/>
      <c r="G62" s="54"/>
      <c r="H62" s="59"/>
      <c r="I62" s="54"/>
      <c r="J62" s="59"/>
      <c r="K62" s="54"/>
      <c r="L62" s="59"/>
      <c r="M62" s="45"/>
      <c r="N62" t="str">
        <f ca="1">IF(G62="","",INDEX(名前!$N$4:$N$47,MATCH(申込一覧!G62,名前!$M$4:$M$47,0)))</f>
        <v/>
      </c>
      <c r="O62" t="str">
        <f ca="1">IF(I62="","",INDEX(名前!$N$4:$N$47,MATCH(申込一覧!I62,名前!$M$4:$M$47,0)))</f>
        <v/>
      </c>
      <c r="P62" t="str">
        <f ca="1">IF(K62="","",INDEX(名前!$N$4:$N$47,MATCH(申込一覧!K62,名前!$M$4:$M$47,0)))</f>
        <v/>
      </c>
    </row>
    <row r="63" spans="1:16" ht="17.25" customHeight="1">
      <c r="A63" s="25">
        <v>44</v>
      </c>
      <c r="B63" s="54"/>
      <c r="C63" s="55"/>
      <c r="D63" s="56"/>
      <c r="E63" s="57"/>
      <c r="F63" s="58"/>
      <c r="G63" s="54"/>
      <c r="H63" s="59"/>
      <c r="I63" s="54"/>
      <c r="J63" s="59"/>
      <c r="K63" s="54"/>
      <c r="L63" s="59"/>
      <c r="M63" s="45"/>
      <c r="N63" t="str">
        <f ca="1">IF(G63="","",INDEX(名前!$N$4:$N$47,MATCH(申込一覧!G63,名前!$M$4:$M$47,0)))</f>
        <v/>
      </c>
      <c r="O63" t="str">
        <f ca="1">IF(I63="","",INDEX(名前!$N$4:$N$47,MATCH(申込一覧!I63,名前!$M$4:$M$47,0)))</f>
        <v/>
      </c>
      <c r="P63" t="str">
        <f ca="1">IF(K63="","",INDEX(名前!$N$4:$N$47,MATCH(申込一覧!K63,名前!$M$4:$M$47,0)))</f>
        <v/>
      </c>
    </row>
    <row r="64" spans="1:16" ht="17.25" customHeight="1">
      <c r="A64" s="25">
        <v>45</v>
      </c>
      <c r="B64" s="54"/>
      <c r="C64" s="55"/>
      <c r="D64" s="56"/>
      <c r="E64" s="57"/>
      <c r="F64" s="58"/>
      <c r="G64" s="54"/>
      <c r="H64" s="59"/>
      <c r="I64" s="54"/>
      <c r="J64" s="59"/>
      <c r="K64" s="54"/>
      <c r="L64" s="59"/>
      <c r="M64" s="45"/>
      <c r="N64" t="str">
        <f ca="1">IF(G64="","",INDEX(名前!$N$4:$N$47,MATCH(申込一覧!G64,名前!$M$4:$M$47,0)))</f>
        <v/>
      </c>
      <c r="O64" t="str">
        <f ca="1">IF(I64="","",INDEX(名前!$N$4:$N$47,MATCH(申込一覧!I64,名前!$M$4:$M$47,0)))</f>
        <v/>
      </c>
      <c r="P64" t="str">
        <f ca="1">IF(K64="","",INDEX(名前!$N$4:$N$47,MATCH(申込一覧!K64,名前!$M$4:$M$47,0)))</f>
        <v/>
      </c>
    </row>
    <row r="65" spans="1:16" ht="17.25" customHeight="1">
      <c r="A65" s="25">
        <v>46</v>
      </c>
      <c r="B65" s="54"/>
      <c r="C65" s="55"/>
      <c r="D65" s="56"/>
      <c r="E65" s="57"/>
      <c r="F65" s="58"/>
      <c r="G65" s="54"/>
      <c r="H65" s="59"/>
      <c r="I65" s="54"/>
      <c r="J65" s="59"/>
      <c r="K65" s="54"/>
      <c r="L65" s="59"/>
      <c r="M65" s="45"/>
      <c r="N65" t="str">
        <f ca="1">IF(G65="","",INDEX(名前!$N$4:$N$47,MATCH(申込一覧!G65,名前!$M$4:$M$47,0)))</f>
        <v/>
      </c>
      <c r="O65" t="str">
        <f ca="1">IF(I65="","",INDEX(名前!$N$4:$N$47,MATCH(申込一覧!I65,名前!$M$4:$M$47,0)))</f>
        <v/>
      </c>
      <c r="P65" t="str">
        <f ca="1">IF(K65="","",INDEX(名前!$N$4:$N$47,MATCH(申込一覧!K65,名前!$M$4:$M$47,0)))</f>
        <v/>
      </c>
    </row>
    <row r="66" spans="1:16" ht="17.25" customHeight="1">
      <c r="A66" s="25">
        <v>47</v>
      </c>
      <c r="B66" s="54"/>
      <c r="C66" s="55"/>
      <c r="D66" s="56"/>
      <c r="E66" s="57"/>
      <c r="F66" s="58"/>
      <c r="G66" s="54"/>
      <c r="H66" s="59"/>
      <c r="I66" s="54"/>
      <c r="J66" s="59"/>
      <c r="K66" s="54"/>
      <c r="L66" s="59"/>
      <c r="M66" s="45"/>
      <c r="N66" t="str">
        <f ca="1">IF(G66="","",INDEX(名前!$N$4:$N$47,MATCH(申込一覧!G66,名前!$M$4:$M$47,0)))</f>
        <v/>
      </c>
      <c r="O66" t="str">
        <f ca="1">IF(I66="","",INDEX(名前!$N$4:$N$47,MATCH(申込一覧!I66,名前!$M$4:$M$47,0)))</f>
        <v/>
      </c>
      <c r="P66" t="str">
        <f ca="1">IF(K66="","",INDEX(名前!$N$4:$N$47,MATCH(申込一覧!K66,名前!$M$4:$M$47,0)))</f>
        <v/>
      </c>
    </row>
    <row r="67" spans="1:16" ht="17.25" customHeight="1">
      <c r="A67" s="25">
        <v>48</v>
      </c>
      <c r="B67" s="54"/>
      <c r="C67" s="55"/>
      <c r="D67" s="56"/>
      <c r="E67" s="57"/>
      <c r="F67" s="58"/>
      <c r="G67" s="54"/>
      <c r="H67" s="59"/>
      <c r="I67" s="54"/>
      <c r="J67" s="59"/>
      <c r="K67" s="54"/>
      <c r="L67" s="59"/>
      <c r="M67" s="45"/>
      <c r="N67" t="str">
        <f ca="1">IF(G67="","",INDEX(名前!$N$4:$N$47,MATCH(申込一覧!G67,名前!$M$4:$M$47,0)))</f>
        <v/>
      </c>
      <c r="O67" t="str">
        <f ca="1">IF(I67="","",INDEX(名前!$N$4:$N$47,MATCH(申込一覧!I67,名前!$M$4:$M$47,0)))</f>
        <v/>
      </c>
      <c r="P67" t="str">
        <f ca="1">IF(K67="","",INDEX(名前!$N$4:$N$47,MATCH(申込一覧!K67,名前!$M$4:$M$47,0)))</f>
        <v/>
      </c>
    </row>
    <row r="68" spans="1:16" ht="17.25" customHeight="1">
      <c r="A68" s="25">
        <v>49</v>
      </c>
      <c r="B68" s="54"/>
      <c r="C68" s="55"/>
      <c r="D68" s="56"/>
      <c r="E68" s="57"/>
      <c r="F68" s="58"/>
      <c r="G68" s="54"/>
      <c r="H68" s="59"/>
      <c r="I68" s="54"/>
      <c r="J68" s="59"/>
      <c r="K68" s="54"/>
      <c r="L68" s="59"/>
      <c r="M68" s="45"/>
      <c r="N68" t="str">
        <f ca="1">IF(G68="","",INDEX(名前!$N$4:$N$47,MATCH(申込一覧!G68,名前!$M$4:$M$47,0)))</f>
        <v/>
      </c>
      <c r="O68" t="str">
        <f ca="1">IF(I68="","",INDEX(名前!$N$4:$N$47,MATCH(申込一覧!I68,名前!$M$4:$M$47,0)))</f>
        <v/>
      </c>
      <c r="P68" t="str">
        <f ca="1">IF(K68="","",INDEX(名前!$N$4:$N$47,MATCH(申込一覧!K68,名前!$M$4:$M$47,0)))</f>
        <v/>
      </c>
    </row>
    <row r="69" spans="1:16" ht="17.25" customHeight="1">
      <c r="A69" s="25">
        <v>50</v>
      </c>
      <c r="B69" s="54"/>
      <c r="C69" s="55"/>
      <c r="D69" s="56"/>
      <c r="E69" s="57"/>
      <c r="F69" s="58"/>
      <c r="G69" s="54"/>
      <c r="H69" s="59"/>
      <c r="I69" s="54"/>
      <c r="J69" s="59"/>
      <c r="K69" s="54"/>
      <c r="L69" s="59"/>
      <c r="M69" s="45"/>
      <c r="N69" t="str">
        <f ca="1">IF(G69="","",INDEX(名前!$N$4:$N$47,MATCH(申込一覧!G69,名前!$M$4:$M$47,0)))</f>
        <v/>
      </c>
      <c r="O69" t="str">
        <f ca="1">IF(I69="","",INDEX(名前!$N$4:$N$47,MATCH(申込一覧!I69,名前!$M$4:$M$47,0)))</f>
        <v/>
      </c>
      <c r="P69" t="str">
        <f ca="1">IF(K69="","",INDEX(名前!$N$4:$N$47,MATCH(申込一覧!K69,名前!$M$4:$M$47,0)))</f>
        <v/>
      </c>
    </row>
    <row r="70" spans="1:16" ht="17.25" customHeight="1">
      <c r="A70" s="25">
        <v>51</v>
      </c>
      <c r="B70" s="54"/>
      <c r="C70" s="55"/>
      <c r="D70" s="56"/>
      <c r="E70" s="57"/>
      <c r="F70" s="58"/>
      <c r="G70" s="54"/>
      <c r="H70" s="59"/>
      <c r="I70" s="54"/>
      <c r="J70" s="59"/>
      <c r="K70" s="54"/>
      <c r="L70" s="59"/>
      <c r="M70" s="45"/>
      <c r="N70" t="str">
        <f ca="1">IF(G70="","",INDEX(名前!$N$4:$N$47,MATCH(申込一覧!G70,名前!$M$4:$M$47,0)))</f>
        <v/>
      </c>
      <c r="O70" t="str">
        <f ca="1">IF(I70="","",INDEX(名前!$N$4:$N$47,MATCH(申込一覧!I70,名前!$M$4:$M$47,0)))</f>
        <v/>
      </c>
      <c r="P70" t="str">
        <f ca="1">IF(K70="","",INDEX(名前!$N$4:$N$47,MATCH(申込一覧!K70,名前!$M$4:$M$47,0)))</f>
        <v/>
      </c>
    </row>
    <row r="71" spans="1:16" ht="17.25" customHeight="1">
      <c r="A71" s="25">
        <v>52</v>
      </c>
      <c r="B71" s="54"/>
      <c r="C71" s="55"/>
      <c r="D71" s="56"/>
      <c r="E71" s="57"/>
      <c r="F71" s="58"/>
      <c r="G71" s="54"/>
      <c r="H71" s="59"/>
      <c r="I71" s="54"/>
      <c r="J71" s="59"/>
      <c r="K71" s="54"/>
      <c r="L71" s="59"/>
      <c r="M71" s="45"/>
      <c r="N71" t="str">
        <f ca="1">IF(G71="","",INDEX(名前!$N$4:$N$47,MATCH(申込一覧!G71,名前!$M$4:$M$47,0)))</f>
        <v/>
      </c>
      <c r="O71" t="str">
        <f ca="1">IF(I71="","",INDEX(名前!$N$4:$N$47,MATCH(申込一覧!I71,名前!$M$4:$M$47,0)))</f>
        <v/>
      </c>
      <c r="P71" t="str">
        <f ca="1">IF(K71="","",INDEX(名前!$N$4:$N$47,MATCH(申込一覧!K71,名前!$M$4:$M$47,0)))</f>
        <v/>
      </c>
    </row>
    <row r="72" spans="1:16" ht="17.25" customHeight="1">
      <c r="A72" s="25">
        <v>53</v>
      </c>
      <c r="B72" s="54"/>
      <c r="C72" s="55"/>
      <c r="D72" s="56"/>
      <c r="E72" s="57"/>
      <c r="F72" s="58"/>
      <c r="G72" s="54"/>
      <c r="H72" s="59"/>
      <c r="I72" s="54"/>
      <c r="J72" s="59"/>
      <c r="K72" s="54"/>
      <c r="L72" s="59"/>
      <c r="M72" s="45"/>
      <c r="N72" t="str">
        <f ca="1">IF(G72="","",INDEX(名前!$N$4:$N$47,MATCH(申込一覧!G72,名前!$M$4:$M$47,0)))</f>
        <v/>
      </c>
      <c r="O72" t="str">
        <f ca="1">IF(I72="","",INDEX(名前!$N$4:$N$47,MATCH(申込一覧!I72,名前!$M$4:$M$47,0)))</f>
        <v/>
      </c>
      <c r="P72" t="str">
        <f ca="1">IF(K72="","",INDEX(名前!$N$4:$N$47,MATCH(申込一覧!K72,名前!$M$4:$M$47,0)))</f>
        <v/>
      </c>
    </row>
    <row r="73" spans="1:16" ht="17.25" customHeight="1">
      <c r="A73" s="25">
        <v>54</v>
      </c>
      <c r="B73" s="54"/>
      <c r="C73" s="55"/>
      <c r="D73" s="56"/>
      <c r="E73" s="57"/>
      <c r="F73" s="58"/>
      <c r="G73" s="54"/>
      <c r="H73" s="59"/>
      <c r="I73" s="54"/>
      <c r="J73" s="59"/>
      <c r="K73" s="54"/>
      <c r="L73" s="59"/>
      <c r="M73" s="45"/>
      <c r="N73" t="str">
        <f ca="1">IF(G73="","",INDEX(名前!$N$4:$N$47,MATCH(申込一覧!G73,名前!$M$4:$M$47,0)))</f>
        <v/>
      </c>
      <c r="O73" t="str">
        <f ca="1">IF(I73="","",INDEX(名前!$N$4:$N$47,MATCH(申込一覧!I73,名前!$M$4:$M$47,0)))</f>
        <v/>
      </c>
      <c r="P73" t="str">
        <f ca="1">IF(K73="","",INDEX(名前!$N$4:$N$47,MATCH(申込一覧!K73,名前!$M$4:$M$47,0)))</f>
        <v/>
      </c>
    </row>
    <row r="74" spans="1:16" ht="17.25" customHeight="1">
      <c r="A74" s="25">
        <v>55</v>
      </c>
      <c r="B74" s="54"/>
      <c r="C74" s="55"/>
      <c r="D74" s="56"/>
      <c r="E74" s="57"/>
      <c r="F74" s="58"/>
      <c r="G74" s="54"/>
      <c r="H74" s="59"/>
      <c r="I74" s="54"/>
      <c r="J74" s="59"/>
      <c r="K74" s="54"/>
      <c r="L74" s="59"/>
      <c r="M74" s="45"/>
      <c r="N74" t="str">
        <f ca="1">IF(G74="","",INDEX(名前!$N$4:$N$47,MATCH(申込一覧!G74,名前!$M$4:$M$47,0)))</f>
        <v/>
      </c>
      <c r="O74" t="str">
        <f ca="1">IF(I74="","",INDEX(名前!$N$4:$N$47,MATCH(申込一覧!I74,名前!$M$4:$M$47,0)))</f>
        <v/>
      </c>
      <c r="P74" t="str">
        <f ca="1">IF(K74="","",INDEX(名前!$N$4:$N$47,MATCH(申込一覧!K74,名前!$M$4:$M$47,0)))</f>
        <v/>
      </c>
    </row>
    <row r="75" spans="1:16" ht="17.25" customHeight="1">
      <c r="A75" s="25">
        <v>56</v>
      </c>
      <c r="B75" s="54"/>
      <c r="C75" s="55"/>
      <c r="D75" s="56"/>
      <c r="E75" s="57"/>
      <c r="F75" s="58"/>
      <c r="G75" s="54"/>
      <c r="H75" s="59"/>
      <c r="I75" s="54"/>
      <c r="J75" s="59"/>
      <c r="K75" s="54"/>
      <c r="L75" s="59"/>
      <c r="M75" s="45"/>
      <c r="N75" t="str">
        <f ca="1">IF(G75="","",INDEX(名前!$N$4:$N$47,MATCH(申込一覧!G75,名前!$M$4:$M$47,0)))</f>
        <v/>
      </c>
      <c r="O75" t="str">
        <f ca="1">IF(I75="","",INDEX(名前!$N$4:$N$47,MATCH(申込一覧!I75,名前!$M$4:$M$47,0)))</f>
        <v/>
      </c>
      <c r="P75" t="str">
        <f ca="1">IF(K75="","",INDEX(名前!$N$4:$N$47,MATCH(申込一覧!K75,名前!$M$4:$M$47,0)))</f>
        <v/>
      </c>
    </row>
    <row r="76" spans="1:16" ht="17.25" customHeight="1">
      <c r="A76" s="25">
        <v>57</v>
      </c>
      <c r="B76" s="54"/>
      <c r="C76" s="55"/>
      <c r="D76" s="56"/>
      <c r="E76" s="57"/>
      <c r="F76" s="58"/>
      <c r="G76" s="54"/>
      <c r="H76" s="59"/>
      <c r="I76" s="54"/>
      <c r="J76" s="59"/>
      <c r="K76" s="54"/>
      <c r="L76" s="59"/>
      <c r="M76" s="45"/>
      <c r="N76" t="str">
        <f ca="1">IF(G76="","",INDEX(名前!$N$4:$N$47,MATCH(申込一覧!G76,名前!$M$4:$M$47,0)))</f>
        <v/>
      </c>
      <c r="O76" t="str">
        <f ca="1">IF(I76="","",INDEX(名前!$N$4:$N$47,MATCH(申込一覧!I76,名前!$M$4:$M$47,0)))</f>
        <v/>
      </c>
      <c r="P76" t="str">
        <f ca="1">IF(K76="","",INDEX(名前!$N$4:$N$47,MATCH(申込一覧!K76,名前!$M$4:$M$47,0)))</f>
        <v/>
      </c>
    </row>
    <row r="77" spans="1:16" ht="17.25" customHeight="1">
      <c r="A77" s="25">
        <v>58</v>
      </c>
      <c r="B77" s="54"/>
      <c r="C77" s="55"/>
      <c r="D77" s="56"/>
      <c r="E77" s="57"/>
      <c r="F77" s="58"/>
      <c r="G77" s="54"/>
      <c r="H77" s="59"/>
      <c r="I77" s="54"/>
      <c r="J77" s="59"/>
      <c r="K77" s="54"/>
      <c r="L77" s="59"/>
      <c r="M77" s="45"/>
      <c r="N77" t="str">
        <f ca="1">IF(G77="","",INDEX(名前!$N$4:$N$47,MATCH(申込一覧!G77,名前!$M$4:$M$47,0)))</f>
        <v/>
      </c>
      <c r="O77" t="str">
        <f ca="1">IF(I77="","",INDEX(名前!$N$4:$N$47,MATCH(申込一覧!I77,名前!$M$4:$M$47,0)))</f>
        <v/>
      </c>
      <c r="P77" t="str">
        <f ca="1">IF(K77="","",INDEX(名前!$N$4:$N$47,MATCH(申込一覧!K77,名前!$M$4:$M$47,0)))</f>
        <v/>
      </c>
    </row>
    <row r="78" spans="1:16" ht="17.25" customHeight="1">
      <c r="A78" s="25">
        <v>59</v>
      </c>
      <c r="B78" s="54"/>
      <c r="C78" s="55"/>
      <c r="D78" s="56"/>
      <c r="E78" s="57"/>
      <c r="F78" s="58"/>
      <c r="G78" s="54"/>
      <c r="H78" s="59"/>
      <c r="I78" s="54"/>
      <c r="J78" s="59"/>
      <c r="K78" s="54"/>
      <c r="L78" s="59"/>
      <c r="M78" s="45"/>
      <c r="N78" t="str">
        <f ca="1">IF(G78="","",INDEX(名前!$N$4:$N$47,MATCH(申込一覧!G78,名前!$M$4:$M$47,0)))</f>
        <v/>
      </c>
      <c r="O78" t="str">
        <f ca="1">IF(I78="","",INDEX(名前!$N$4:$N$47,MATCH(申込一覧!I78,名前!$M$4:$M$47,0)))</f>
        <v/>
      </c>
      <c r="P78" t="str">
        <f ca="1">IF(K78="","",INDEX(名前!$N$4:$N$47,MATCH(申込一覧!K78,名前!$M$4:$M$47,0)))</f>
        <v/>
      </c>
    </row>
    <row r="79" spans="1:16" ht="17.25" customHeight="1">
      <c r="A79" s="25">
        <v>60</v>
      </c>
      <c r="B79" s="54"/>
      <c r="C79" s="55"/>
      <c r="D79" s="56"/>
      <c r="E79" s="57"/>
      <c r="F79" s="58"/>
      <c r="G79" s="54"/>
      <c r="H79" s="59"/>
      <c r="I79" s="54"/>
      <c r="J79" s="59"/>
      <c r="K79" s="54"/>
      <c r="L79" s="59"/>
      <c r="M79" s="45"/>
      <c r="N79" t="str">
        <f ca="1">IF(G79="","",INDEX(名前!$N$4:$N$47,MATCH(申込一覧!G79,名前!$M$4:$M$47,0)))</f>
        <v/>
      </c>
      <c r="O79" t="str">
        <f ca="1">IF(I79="","",INDEX(名前!$N$4:$N$47,MATCH(申込一覧!I79,名前!$M$4:$M$47,0)))</f>
        <v/>
      </c>
      <c r="P79" t="str">
        <f ca="1">IF(K79="","",INDEX(名前!$N$4:$N$47,MATCH(申込一覧!K79,名前!$M$4:$M$47,0)))</f>
        <v/>
      </c>
    </row>
    <row r="80" spans="1:16" ht="17.25" customHeight="1">
      <c r="A80" s="25">
        <v>61</v>
      </c>
      <c r="B80" s="54"/>
      <c r="C80" s="55"/>
      <c r="D80" s="56"/>
      <c r="E80" s="57"/>
      <c r="F80" s="58"/>
      <c r="G80" s="54"/>
      <c r="H80" s="59"/>
      <c r="I80" s="54"/>
      <c r="J80" s="59"/>
      <c r="K80" s="54"/>
      <c r="L80" s="59"/>
      <c r="M80" s="45"/>
      <c r="N80" t="str">
        <f ca="1">IF(G80="","",INDEX(名前!$N$4:$N$47,MATCH(申込一覧!G80,名前!$M$4:$M$47,0)))</f>
        <v/>
      </c>
      <c r="O80" t="str">
        <f ca="1">IF(I80="","",INDEX(名前!$N$4:$N$47,MATCH(申込一覧!I80,名前!$M$4:$M$47,0)))</f>
        <v/>
      </c>
      <c r="P80" t="str">
        <f ca="1">IF(K80="","",INDEX(名前!$N$4:$N$47,MATCH(申込一覧!K80,名前!$M$4:$M$47,0)))</f>
        <v/>
      </c>
    </row>
    <row r="81" spans="1:16" ht="17.25" customHeight="1">
      <c r="A81" s="25">
        <v>62</v>
      </c>
      <c r="B81" s="54"/>
      <c r="C81" s="55"/>
      <c r="D81" s="56"/>
      <c r="E81" s="57"/>
      <c r="F81" s="58"/>
      <c r="G81" s="54"/>
      <c r="H81" s="59"/>
      <c r="I81" s="54"/>
      <c r="J81" s="59"/>
      <c r="K81" s="54"/>
      <c r="L81" s="59"/>
      <c r="M81" s="45"/>
      <c r="N81" t="str">
        <f ca="1">IF(G81="","",INDEX(名前!$N$4:$N$47,MATCH(申込一覧!G81,名前!$M$4:$M$47,0)))</f>
        <v/>
      </c>
      <c r="O81" t="str">
        <f ca="1">IF(I81="","",INDEX(名前!$N$4:$N$47,MATCH(申込一覧!I81,名前!$M$4:$M$47,0)))</f>
        <v/>
      </c>
      <c r="P81" t="str">
        <f ca="1">IF(K81="","",INDEX(名前!$N$4:$N$47,MATCH(申込一覧!K81,名前!$M$4:$M$47,0)))</f>
        <v/>
      </c>
    </row>
    <row r="82" spans="1:16" ht="17.25" customHeight="1">
      <c r="A82" s="25">
        <v>63</v>
      </c>
      <c r="B82" s="54"/>
      <c r="C82" s="55"/>
      <c r="D82" s="56"/>
      <c r="E82" s="57"/>
      <c r="F82" s="58"/>
      <c r="G82" s="54"/>
      <c r="H82" s="59"/>
      <c r="I82" s="54"/>
      <c r="J82" s="59"/>
      <c r="K82" s="54"/>
      <c r="L82" s="59"/>
      <c r="M82" s="45"/>
      <c r="N82" t="str">
        <f ca="1">IF(G82="","",INDEX(名前!$N$4:$N$47,MATCH(申込一覧!G82,名前!$M$4:$M$47,0)))</f>
        <v/>
      </c>
      <c r="O82" t="str">
        <f ca="1">IF(I82="","",INDEX(名前!$N$4:$N$47,MATCH(申込一覧!I82,名前!$M$4:$M$47,0)))</f>
        <v/>
      </c>
      <c r="P82" t="str">
        <f ca="1">IF(K82="","",INDEX(名前!$N$4:$N$47,MATCH(申込一覧!K82,名前!$M$4:$M$47,0)))</f>
        <v/>
      </c>
    </row>
    <row r="83" spans="1:16" ht="17.25" customHeight="1">
      <c r="A83" s="25">
        <v>64</v>
      </c>
      <c r="B83" s="54"/>
      <c r="C83" s="55"/>
      <c r="D83" s="56"/>
      <c r="E83" s="57"/>
      <c r="F83" s="58"/>
      <c r="G83" s="54"/>
      <c r="H83" s="59"/>
      <c r="I83" s="54"/>
      <c r="J83" s="59"/>
      <c r="K83" s="54"/>
      <c r="L83" s="59"/>
      <c r="M83" s="45"/>
      <c r="N83" t="str">
        <f ca="1">IF(G83="","",INDEX(名前!$N$4:$N$47,MATCH(申込一覧!G83,名前!$M$4:$M$47,0)))</f>
        <v/>
      </c>
      <c r="O83" t="str">
        <f ca="1">IF(I83="","",INDEX(名前!$N$4:$N$47,MATCH(申込一覧!I83,名前!$M$4:$M$47,0)))</f>
        <v/>
      </c>
      <c r="P83" t="str">
        <f ca="1">IF(K83="","",INDEX(名前!$N$4:$N$47,MATCH(申込一覧!K83,名前!$M$4:$M$47,0)))</f>
        <v/>
      </c>
    </row>
    <row r="84" spans="1:16" ht="17.25" customHeight="1">
      <c r="A84" s="25">
        <v>65</v>
      </c>
      <c r="B84" s="54"/>
      <c r="C84" s="55"/>
      <c r="D84" s="56"/>
      <c r="E84" s="57"/>
      <c r="F84" s="58"/>
      <c r="G84" s="54"/>
      <c r="H84" s="59"/>
      <c r="I84" s="54"/>
      <c r="J84" s="59"/>
      <c r="K84" s="54"/>
      <c r="L84" s="59"/>
      <c r="M84" s="45"/>
      <c r="N84" t="str">
        <f ca="1">IF(G84="","",INDEX(名前!$N$4:$N$47,MATCH(申込一覧!G84,名前!$M$4:$M$47,0)))</f>
        <v/>
      </c>
      <c r="O84" t="str">
        <f ca="1">IF(I84="","",INDEX(名前!$N$4:$N$47,MATCH(申込一覧!I84,名前!$M$4:$M$47,0)))</f>
        <v/>
      </c>
      <c r="P84" t="str">
        <f ca="1">IF(K84="","",INDEX(名前!$N$4:$N$47,MATCH(申込一覧!K84,名前!$M$4:$M$47,0)))</f>
        <v/>
      </c>
    </row>
    <row r="85" spans="1:16" ht="17.25" customHeight="1">
      <c r="A85" s="25">
        <v>66</v>
      </c>
      <c r="B85" s="54"/>
      <c r="C85" s="55"/>
      <c r="D85" s="56"/>
      <c r="E85" s="57"/>
      <c r="F85" s="58"/>
      <c r="G85" s="54"/>
      <c r="H85" s="59"/>
      <c r="I85" s="54"/>
      <c r="J85" s="59"/>
      <c r="K85" s="54"/>
      <c r="L85" s="59"/>
      <c r="M85" s="45"/>
      <c r="N85" t="str">
        <f ca="1">IF(G85="","",INDEX(名前!$N$4:$N$47,MATCH(申込一覧!G85,名前!$M$4:$M$47,0)))</f>
        <v/>
      </c>
      <c r="O85" t="str">
        <f ca="1">IF(I85="","",INDEX(名前!$N$4:$N$47,MATCH(申込一覧!I85,名前!$M$4:$M$47,0)))</f>
        <v/>
      </c>
      <c r="P85" t="str">
        <f ca="1">IF(K85="","",INDEX(名前!$N$4:$N$47,MATCH(申込一覧!K85,名前!$M$4:$M$47,0)))</f>
        <v/>
      </c>
    </row>
    <row r="86" spans="1:16" ht="17.25" customHeight="1">
      <c r="A86" s="25">
        <v>67</v>
      </c>
      <c r="B86" s="54"/>
      <c r="C86" s="55"/>
      <c r="D86" s="56"/>
      <c r="E86" s="57"/>
      <c r="F86" s="58"/>
      <c r="G86" s="54"/>
      <c r="H86" s="59"/>
      <c r="I86" s="54"/>
      <c r="J86" s="59"/>
      <c r="K86" s="54"/>
      <c r="L86" s="59"/>
      <c r="M86" s="45"/>
      <c r="N86" t="str">
        <f ca="1">IF(G86="","",INDEX(名前!$N$4:$N$47,MATCH(申込一覧!G86,名前!$M$4:$M$47,0)))</f>
        <v/>
      </c>
      <c r="O86" t="str">
        <f ca="1">IF(I86="","",INDEX(名前!$N$4:$N$47,MATCH(申込一覧!I86,名前!$M$4:$M$47,0)))</f>
        <v/>
      </c>
      <c r="P86" t="str">
        <f ca="1">IF(K86="","",INDEX(名前!$N$4:$N$47,MATCH(申込一覧!K86,名前!$M$4:$M$47,0)))</f>
        <v/>
      </c>
    </row>
    <row r="87" spans="1:16" ht="17.25" customHeight="1">
      <c r="A87" s="25">
        <v>68</v>
      </c>
      <c r="B87" s="54"/>
      <c r="C87" s="55"/>
      <c r="D87" s="56"/>
      <c r="E87" s="57"/>
      <c r="F87" s="58"/>
      <c r="G87" s="54"/>
      <c r="H87" s="59"/>
      <c r="I87" s="54"/>
      <c r="J87" s="59"/>
      <c r="K87" s="54"/>
      <c r="L87" s="59"/>
      <c r="M87" s="45"/>
      <c r="N87" t="str">
        <f ca="1">IF(G87="","",INDEX(名前!$N$4:$N$47,MATCH(申込一覧!G87,名前!$M$4:$M$47,0)))</f>
        <v/>
      </c>
      <c r="O87" t="str">
        <f ca="1">IF(I87="","",INDEX(名前!$N$4:$N$47,MATCH(申込一覧!I87,名前!$M$4:$M$47,0)))</f>
        <v/>
      </c>
      <c r="P87" t="str">
        <f ca="1">IF(K87="","",INDEX(名前!$N$4:$N$47,MATCH(申込一覧!K87,名前!$M$4:$M$47,0)))</f>
        <v/>
      </c>
    </row>
    <row r="88" spans="1:16" ht="17.25" customHeight="1">
      <c r="A88" s="25">
        <v>69</v>
      </c>
      <c r="B88" s="54"/>
      <c r="C88" s="55"/>
      <c r="D88" s="56"/>
      <c r="E88" s="57"/>
      <c r="F88" s="58"/>
      <c r="G88" s="54"/>
      <c r="H88" s="59"/>
      <c r="I88" s="54"/>
      <c r="J88" s="59"/>
      <c r="K88" s="54"/>
      <c r="L88" s="59"/>
      <c r="M88" s="45"/>
      <c r="N88" t="str">
        <f ca="1">IF(G88="","",INDEX(名前!$N$4:$N$47,MATCH(申込一覧!G88,名前!$M$4:$M$47,0)))</f>
        <v/>
      </c>
      <c r="O88" t="str">
        <f ca="1">IF(I88="","",INDEX(名前!$N$4:$N$47,MATCH(申込一覧!I88,名前!$M$4:$M$47,0)))</f>
        <v/>
      </c>
      <c r="P88" t="str">
        <f ca="1">IF(K88="","",INDEX(名前!$N$4:$N$47,MATCH(申込一覧!K88,名前!$M$4:$M$47,0)))</f>
        <v/>
      </c>
    </row>
    <row r="89" spans="1:16" ht="17.25" customHeight="1">
      <c r="A89" s="25">
        <v>70</v>
      </c>
      <c r="B89" s="54"/>
      <c r="C89" s="55"/>
      <c r="D89" s="56"/>
      <c r="E89" s="57"/>
      <c r="F89" s="58"/>
      <c r="G89" s="54"/>
      <c r="H89" s="59"/>
      <c r="I89" s="54"/>
      <c r="J89" s="59"/>
      <c r="K89" s="54"/>
      <c r="L89" s="59"/>
      <c r="M89" s="45"/>
      <c r="N89" t="str">
        <f ca="1">IF(G89="","",INDEX(名前!$N$4:$N$47,MATCH(申込一覧!G89,名前!$M$4:$M$47,0)))</f>
        <v/>
      </c>
      <c r="O89" t="str">
        <f ca="1">IF(I89="","",INDEX(名前!$N$4:$N$47,MATCH(申込一覧!I89,名前!$M$4:$M$47,0)))</f>
        <v/>
      </c>
      <c r="P89" t="str">
        <f ca="1">IF(K89="","",INDEX(名前!$N$4:$N$47,MATCH(申込一覧!K89,名前!$M$4:$M$47,0)))</f>
        <v/>
      </c>
    </row>
    <row r="90" spans="1:16" ht="17.25" customHeight="1">
      <c r="A90" s="25">
        <v>71</v>
      </c>
      <c r="B90" s="54"/>
      <c r="C90" s="55"/>
      <c r="D90" s="56"/>
      <c r="E90" s="57"/>
      <c r="F90" s="58"/>
      <c r="G90" s="54"/>
      <c r="H90" s="59"/>
      <c r="I90" s="54"/>
      <c r="J90" s="59"/>
      <c r="K90" s="54"/>
      <c r="L90" s="59"/>
      <c r="M90" s="45"/>
      <c r="N90" t="str">
        <f ca="1">IF(G90="","",INDEX(名前!$N$4:$N$47,MATCH(申込一覧!G90,名前!$M$4:$M$47,0)))</f>
        <v/>
      </c>
      <c r="O90" t="str">
        <f ca="1">IF(I90="","",INDEX(名前!$N$4:$N$47,MATCH(申込一覧!I90,名前!$M$4:$M$47,0)))</f>
        <v/>
      </c>
      <c r="P90" t="str">
        <f ca="1">IF(K90="","",INDEX(名前!$N$4:$N$47,MATCH(申込一覧!K90,名前!$M$4:$M$47,0)))</f>
        <v/>
      </c>
    </row>
    <row r="91" spans="1:16" ht="17.25" customHeight="1">
      <c r="A91" s="25">
        <v>72</v>
      </c>
      <c r="B91" s="54"/>
      <c r="C91" s="55"/>
      <c r="D91" s="56"/>
      <c r="E91" s="57"/>
      <c r="F91" s="58"/>
      <c r="G91" s="54"/>
      <c r="H91" s="59"/>
      <c r="I91" s="54"/>
      <c r="J91" s="59"/>
      <c r="K91" s="54"/>
      <c r="L91" s="59"/>
      <c r="M91" s="45"/>
      <c r="N91" t="str">
        <f ca="1">IF(G91="","",INDEX(名前!$N$4:$N$47,MATCH(申込一覧!G91,名前!$M$4:$M$47,0)))</f>
        <v/>
      </c>
      <c r="O91" t="str">
        <f ca="1">IF(I91="","",INDEX(名前!$N$4:$N$47,MATCH(申込一覧!I91,名前!$M$4:$M$47,0)))</f>
        <v/>
      </c>
      <c r="P91" t="str">
        <f ca="1">IF(K91="","",INDEX(名前!$N$4:$N$47,MATCH(申込一覧!K91,名前!$M$4:$M$47,0)))</f>
        <v/>
      </c>
    </row>
    <row r="92" spans="1:16" ht="17.25" customHeight="1">
      <c r="A92" s="25">
        <v>73</v>
      </c>
      <c r="B92" s="54"/>
      <c r="C92" s="55"/>
      <c r="D92" s="56"/>
      <c r="E92" s="57"/>
      <c r="F92" s="58"/>
      <c r="G92" s="54"/>
      <c r="H92" s="59"/>
      <c r="I92" s="54"/>
      <c r="J92" s="59"/>
      <c r="K92" s="54"/>
      <c r="L92" s="59"/>
      <c r="M92" s="45"/>
      <c r="N92" t="str">
        <f ca="1">IF(G92="","",INDEX(名前!$N$4:$N$47,MATCH(申込一覧!G92,名前!$M$4:$M$47,0)))</f>
        <v/>
      </c>
      <c r="O92" t="str">
        <f ca="1">IF(I92="","",INDEX(名前!$N$4:$N$47,MATCH(申込一覧!I92,名前!$M$4:$M$47,0)))</f>
        <v/>
      </c>
      <c r="P92" t="str">
        <f ca="1">IF(K92="","",INDEX(名前!$N$4:$N$47,MATCH(申込一覧!K92,名前!$M$4:$M$47,0)))</f>
        <v/>
      </c>
    </row>
    <row r="93" spans="1:16" ht="17.25" customHeight="1">
      <c r="A93" s="25">
        <v>74</v>
      </c>
      <c r="B93" s="54"/>
      <c r="C93" s="55"/>
      <c r="D93" s="56"/>
      <c r="E93" s="57"/>
      <c r="F93" s="58"/>
      <c r="G93" s="54"/>
      <c r="H93" s="59"/>
      <c r="I93" s="54"/>
      <c r="J93" s="59"/>
      <c r="K93" s="54"/>
      <c r="L93" s="59"/>
      <c r="M93" s="45"/>
      <c r="N93" t="str">
        <f ca="1">IF(G93="","",INDEX(名前!$N$4:$N$47,MATCH(申込一覧!G93,名前!$M$4:$M$47,0)))</f>
        <v/>
      </c>
      <c r="O93" t="str">
        <f ca="1">IF(I93="","",INDEX(名前!$N$4:$N$47,MATCH(申込一覧!I93,名前!$M$4:$M$47,0)))</f>
        <v/>
      </c>
      <c r="P93" t="str">
        <f ca="1">IF(K93="","",INDEX(名前!$N$4:$N$47,MATCH(申込一覧!K93,名前!$M$4:$M$47,0)))</f>
        <v/>
      </c>
    </row>
    <row r="94" spans="1:16" ht="17.25" customHeight="1">
      <c r="A94" s="25">
        <v>75</v>
      </c>
      <c r="B94" s="54"/>
      <c r="C94" s="55"/>
      <c r="D94" s="56"/>
      <c r="E94" s="57"/>
      <c r="F94" s="58"/>
      <c r="G94" s="54"/>
      <c r="H94" s="59"/>
      <c r="I94" s="54"/>
      <c r="J94" s="59"/>
      <c r="K94" s="54"/>
      <c r="L94" s="59"/>
      <c r="M94" s="45"/>
      <c r="N94" t="str">
        <f ca="1">IF(G94="","",INDEX(名前!$N$4:$N$47,MATCH(申込一覧!G94,名前!$M$4:$M$47,0)))</f>
        <v/>
      </c>
      <c r="O94" t="str">
        <f ca="1">IF(I94="","",INDEX(名前!$N$4:$N$47,MATCH(申込一覧!I94,名前!$M$4:$M$47,0)))</f>
        <v/>
      </c>
      <c r="P94" t="str">
        <f ca="1">IF(K94="","",INDEX(名前!$N$4:$N$47,MATCH(申込一覧!K94,名前!$M$4:$M$47,0)))</f>
        <v/>
      </c>
    </row>
    <row r="95" spans="1:16" ht="17.25" customHeight="1">
      <c r="A95" s="25">
        <v>76</v>
      </c>
      <c r="B95" s="54"/>
      <c r="C95" s="55"/>
      <c r="D95" s="56"/>
      <c r="E95" s="57"/>
      <c r="F95" s="58"/>
      <c r="G95" s="54"/>
      <c r="H95" s="59"/>
      <c r="I95" s="54"/>
      <c r="J95" s="59"/>
      <c r="K95" s="54"/>
      <c r="L95" s="59"/>
      <c r="M95" s="45"/>
      <c r="N95" t="str">
        <f ca="1">IF(G95="","",INDEX(名前!$N$4:$N$47,MATCH(申込一覧!G95,名前!$M$4:$M$47,0)))</f>
        <v/>
      </c>
      <c r="O95" t="str">
        <f ca="1">IF(I95="","",INDEX(名前!$N$4:$N$47,MATCH(申込一覧!I95,名前!$M$4:$M$47,0)))</f>
        <v/>
      </c>
      <c r="P95" t="str">
        <f ca="1">IF(K95="","",INDEX(名前!$N$4:$N$47,MATCH(申込一覧!K95,名前!$M$4:$M$47,0)))</f>
        <v/>
      </c>
    </row>
    <row r="96" spans="1:16" ht="17.25" customHeight="1">
      <c r="A96" s="25">
        <v>77</v>
      </c>
      <c r="B96" s="54"/>
      <c r="C96" s="55"/>
      <c r="D96" s="56"/>
      <c r="E96" s="57"/>
      <c r="F96" s="58"/>
      <c r="G96" s="54"/>
      <c r="H96" s="59"/>
      <c r="I96" s="54"/>
      <c r="J96" s="59"/>
      <c r="K96" s="54"/>
      <c r="L96" s="59"/>
      <c r="M96" s="45"/>
      <c r="N96" t="str">
        <f ca="1">IF(G96="","",INDEX(名前!$N$4:$N$47,MATCH(申込一覧!G96,名前!$M$4:$M$47,0)))</f>
        <v/>
      </c>
      <c r="O96" t="str">
        <f ca="1">IF(I96="","",INDEX(名前!$N$4:$N$47,MATCH(申込一覧!I96,名前!$M$4:$M$47,0)))</f>
        <v/>
      </c>
      <c r="P96" t="str">
        <f ca="1">IF(K96="","",INDEX(名前!$N$4:$N$47,MATCH(申込一覧!K96,名前!$M$4:$M$47,0)))</f>
        <v/>
      </c>
    </row>
    <row r="97" spans="1:16" ht="17.25" customHeight="1">
      <c r="A97" s="25">
        <v>78</v>
      </c>
      <c r="B97" s="54"/>
      <c r="C97" s="55"/>
      <c r="D97" s="56"/>
      <c r="E97" s="57"/>
      <c r="F97" s="58"/>
      <c r="G97" s="54"/>
      <c r="H97" s="59"/>
      <c r="I97" s="54"/>
      <c r="J97" s="59"/>
      <c r="K97" s="54"/>
      <c r="L97" s="59"/>
      <c r="M97" s="45"/>
      <c r="N97" t="str">
        <f ca="1">IF(G97="","",INDEX(名前!$N$4:$N$47,MATCH(申込一覧!G97,名前!$M$4:$M$47,0)))</f>
        <v/>
      </c>
      <c r="O97" t="str">
        <f ca="1">IF(I97="","",INDEX(名前!$N$4:$N$47,MATCH(申込一覧!I97,名前!$M$4:$M$47,0)))</f>
        <v/>
      </c>
      <c r="P97" t="str">
        <f ca="1">IF(K97="","",INDEX(名前!$N$4:$N$47,MATCH(申込一覧!K97,名前!$M$4:$M$47,0)))</f>
        <v/>
      </c>
    </row>
    <row r="98" spans="1:16" ht="17.25" customHeight="1">
      <c r="A98" s="25">
        <v>79</v>
      </c>
      <c r="B98" s="54"/>
      <c r="C98" s="55"/>
      <c r="D98" s="56"/>
      <c r="E98" s="57"/>
      <c r="F98" s="58"/>
      <c r="G98" s="54"/>
      <c r="H98" s="59"/>
      <c r="I98" s="54"/>
      <c r="J98" s="59"/>
      <c r="K98" s="54"/>
      <c r="L98" s="59"/>
      <c r="M98" s="45"/>
      <c r="N98" t="str">
        <f ca="1">IF(G98="","",INDEX(名前!$N$4:$N$47,MATCH(申込一覧!G98,名前!$M$4:$M$47,0)))</f>
        <v/>
      </c>
      <c r="O98" t="str">
        <f ca="1">IF(I98="","",INDEX(名前!$N$4:$N$47,MATCH(申込一覧!I98,名前!$M$4:$M$47,0)))</f>
        <v/>
      </c>
      <c r="P98" t="str">
        <f ca="1">IF(K98="","",INDEX(名前!$N$4:$N$47,MATCH(申込一覧!K98,名前!$M$4:$M$47,0)))</f>
        <v/>
      </c>
    </row>
    <row r="99" spans="1:16" ht="17.25" customHeight="1">
      <c r="A99" s="25">
        <v>80</v>
      </c>
      <c r="B99" s="54"/>
      <c r="C99" s="55"/>
      <c r="D99" s="56"/>
      <c r="E99" s="57"/>
      <c r="F99" s="58"/>
      <c r="G99" s="54"/>
      <c r="H99" s="59"/>
      <c r="I99" s="54"/>
      <c r="J99" s="59"/>
      <c r="K99" s="54"/>
      <c r="L99" s="59"/>
      <c r="M99" s="45"/>
      <c r="N99" t="str">
        <f ca="1">IF(G99="","",INDEX(名前!$N$4:$N$47,MATCH(申込一覧!G99,名前!$M$4:$M$47,0)))</f>
        <v/>
      </c>
      <c r="O99" t="str">
        <f ca="1">IF(I99="","",INDEX(名前!$N$4:$N$47,MATCH(申込一覧!I99,名前!$M$4:$M$47,0)))</f>
        <v/>
      </c>
      <c r="P99" t="str">
        <f ca="1">IF(K99="","",INDEX(名前!$N$4:$N$47,MATCH(申込一覧!K99,名前!$M$4:$M$47,0)))</f>
        <v/>
      </c>
    </row>
  </sheetData>
  <mergeCells count="30">
    <mergeCell ref="J11:K11"/>
    <mergeCell ref="F14:G14"/>
    <mergeCell ref="H13:I13"/>
    <mergeCell ref="H14:I14"/>
    <mergeCell ref="J3:L3"/>
    <mergeCell ref="C9:E9"/>
    <mergeCell ref="F9:G9"/>
    <mergeCell ref="H9:L9"/>
    <mergeCell ref="A1:L1"/>
    <mergeCell ref="A5:K5"/>
    <mergeCell ref="A6:K6"/>
    <mergeCell ref="J8:L8"/>
    <mergeCell ref="A8:B8"/>
    <mergeCell ref="D13:E13"/>
    <mergeCell ref="F13:G13"/>
    <mergeCell ref="D14:E14"/>
    <mergeCell ref="A9:B9"/>
    <mergeCell ref="C8:G8"/>
    <mergeCell ref="H8:I8"/>
    <mergeCell ref="D11:E11"/>
    <mergeCell ref="F11:H11"/>
    <mergeCell ref="H15:I15"/>
    <mergeCell ref="H16:I16"/>
    <mergeCell ref="H17:I17"/>
    <mergeCell ref="D15:E15"/>
    <mergeCell ref="D16:E16"/>
    <mergeCell ref="D17:E17"/>
    <mergeCell ref="F15:G15"/>
    <mergeCell ref="F16:G16"/>
    <mergeCell ref="F17:G17"/>
  </mergeCells>
  <phoneticPr fontId="1"/>
  <dataValidations count="16">
    <dataValidation type="list" allowBlank="1" showInputMessage="1" showErrorMessage="1" sqref="G20:G99">
      <formula1>IF(F20=1,男子,IF(F20=2,女子,""))</formula1>
    </dataValidation>
    <dataValidation type="list" allowBlank="1" showInputMessage="1" showErrorMessage="1" sqref="I20:I99">
      <formula1>IF(F20=1,男子,IF(F20=2,女子,""))</formula1>
    </dataValidation>
    <dataValidation type="list" allowBlank="1" showInputMessage="1" showErrorMessage="1" sqref="K20:K99">
      <formula1>IF(F20=1,男子,IF(F20=2,女子,""))</formula1>
    </dataValidation>
    <dataValidation type="custom" imeMode="halfKatakana" allowBlank="1" showErrorMessage="1" errorTitle="お願い!" error="半角カタカナで入力し，姓と名の間は半角スペースで一文字空けてください｡" sqref="D20:D99">
      <formula1>AND(LEN(D20)=LENB(D20),LEN(D20)-LEN(SUBSTITUTE(D20," ",""))=1)</formula1>
    </dataValidation>
    <dataValidation type="list" allowBlank="1" showInputMessage="1" showErrorMessage="1" sqref="F21:F99">
      <formula1>性別</formula1>
    </dataValidation>
    <dataValidation type="list" allowBlank="1" showInputMessage="1" showErrorMessage="1" errorTitle="性別" error="男=1_x000a_女=2   を入力してください。" sqref="F20">
      <formula1>性別</formula1>
    </dataValidation>
    <dataValidation imeMode="disabled" allowBlank="1" showInputMessage="1" showErrorMessage="1" sqref="E20:E99"/>
    <dataValidation allowBlank="1" showInputMessage="1" showErrorMessage="1" promptTitle="種目選択" prompt="必ずリストの中から選択してください。" sqref="G19 K19 I19"/>
    <dataValidation allowBlank="1" showInputMessage="1" showErrorMessage="1" promptTitle="最近の最高記録" prompt="必ず記入してください。_x000a_番組編成で必要になります。_x000a_また【m】や【分】【秒】は省いて数字のみを記入してください。_x000a_　800m　→　20397　　　　やり投　→　5572_x000a_【分】や【秒】や【秒以下】は2桁で記入してください。" sqref="H19 L19:M19 J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_x000a_高校は　【○○高】　　中学は　【○○中】_x000a_を記入してください。" sqref="F11:H11"/>
    <dataValidation type="custom" allowBlank="1" showInputMessage="1" showErrorMessage="1" sqref="F14:G14">
      <formula1>COUNTIF($F$20:$F$99,2)</formula1>
    </dataValidation>
    <dataValidation type="list" allowBlank="1" showInputMessage="1" showErrorMessage="1" sqref="J11:K11">
      <formula1>種別</formula1>
    </dataValidation>
    <dataValidation allowBlank="1" showInputMessage="1" showErrorMessage="1" promptTitle="学年" prompt="学年を入力。_x000a_一般選手は未入力。" sqref="E19"/>
    <dataValidation allowBlank="1" showInputMessage="1" showErrorMessage="1" promptTitle="ﾌﾘｶﾞﾅ" prompt="必ず半角ｶﾀｶﾅで入力。_x000a_姓と名の間は半角スペース。" sqref="D19"/>
    <dataValidation allowBlank="1" showInputMessage="1" showErrorMessage="1" promptTitle="氏名" prompt="全角漢字で入力。_x000a_姓と名の間は全角スペース。" sqref="C19"/>
  </dataValidations>
  <printOptions horizontalCentered="1"/>
  <pageMargins left="0" right="0" top="0.39370078740157483" bottom="0.51181102362204722" header="0.31496062992125984" footer="0.31496062992125984"/>
  <pageSetup paperSize="9" orientation="portrait" blackAndWhite="1" r:id="rId1"/>
  <headerFooter>
    <oddFooter>&amp;C&amp;H小学生強化大会&amp;A&amp;RPage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showGridLines="0" view="pageBreakPreview" topLeftCell="A13" zoomScale="85" zoomScaleNormal="100" zoomScaleSheetLayoutView="85" workbookViewId="0">
      <selection activeCell="F11" sqref="F11"/>
    </sheetView>
  </sheetViews>
  <sheetFormatPr defaultRowHeight="13.5"/>
  <cols>
    <col min="1" max="1" width="12.5" style="1" customWidth="1"/>
    <col min="2" max="2" width="6.75" style="1" bestFit="1" customWidth="1"/>
    <col min="3" max="3" width="9.75" style="1" bestFit="1" customWidth="1"/>
    <col min="4" max="9" width="10.125" customWidth="1"/>
    <col min="10" max="10" width="1" customWidth="1"/>
  </cols>
  <sheetData>
    <row r="1" spans="1:9" ht="24">
      <c r="A1" s="120"/>
      <c r="B1" s="120"/>
      <c r="C1" s="120"/>
      <c r="D1" s="120"/>
      <c r="E1" s="120"/>
      <c r="F1" s="120"/>
      <c r="G1" s="120"/>
      <c r="H1" s="120"/>
      <c r="I1" s="120"/>
    </row>
    <row r="2" spans="1:9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117" t="str">
        <f ca="1">IF(申込一覧!F11="","",申込一覧!F11)</f>
        <v/>
      </c>
      <c r="H3" s="118"/>
      <c r="I3" s="119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112" t="s">
        <v>100</v>
      </c>
      <c r="B5" s="112"/>
      <c r="C5" s="112"/>
      <c r="D5" s="112"/>
      <c r="E5" s="112"/>
      <c r="F5" s="112"/>
      <c r="G5" s="112"/>
      <c r="H5" s="112"/>
      <c r="I5" s="112"/>
    </row>
    <row r="6" spans="1:9" ht="17.2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</row>
    <row r="7" spans="1:9" ht="17.25" customHeight="1">
      <c r="A7" s="112" t="s">
        <v>88</v>
      </c>
      <c r="B7" s="112"/>
      <c r="C7" s="112"/>
      <c r="D7" s="112"/>
      <c r="E7" s="112"/>
      <c r="F7" s="112"/>
      <c r="G7" s="112"/>
      <c r="H7" s="112"/>
      <c r="I7" s="112"/>
    </row>
    <row r="8" spans="1:9">
      <c r="A8" s="4" t="s">
        <v>118</v>
      </c>
    </row>
    <row r="10" spans="1:9" ht="18.75" customHeight="1" thickBot="1">
      <c r="A10" s="9" t="s">
        <v>73</v>
      </c>
      <c r="B10" s="9" t="s">
        <v>82</v>
      </c>
      <c r="C10" s="39" t="s">
        <v>3</v>
      </c>
      <c r="D10" s="10" t="s">
        <v>76</v>
      </c>
      <c r="E10" s="11" t="s">
        <v>77</v>
      </c>
      <c r="F10" s="11" t="s">
        <v>78</v>
      </c>
      <c r="G10" s="11" t="s">
        <v>79</v>
      </c>
      <c r="H10" s="11" t="s">
        <v>80</v>
      </c>
      <c r="I10" s="12" t="s">
        <v>81</v>
      </c>
    </row>
    <row r="11" spans="1:9" ht="22.5" customHeight="1" thickTop="1">
      <c r="A11" s="60"/>
      <c r="B11" s="60"/>
      <c r="C11" s="61"/>
      <c r="D11" s="62"/>
      <c r="E11" s="63"/>
      <c r="F11" s="63"/>
      <c r="G11" s="63"/>
      <c r="H11" s="63"/>
      <c r="I11" s="64"/>
    </row>
    <row r="12" spans="1:9" ht="22.5" customHeight="1">
      <c r="A12" s="47"/>
      <c r="B12" s="47"/>
      <c r="C12" s="65"/>
      <c r="D12" s="66"/>
      <c r="E12" s="67"/>
      <c r="F12" s="67"/>
      <c r="G12" s="67"/>
      <c r="H12" s="67"/>
      <c r="I12" s="68"/>
    </row>
    <row r="13" spans="1:9" ht="22.5" customHeight="1">
      <c r="A13" s="47"/>
      <c r="B13" s="47"/>
      <c r="C13" s="65"/>
      <c r="D13" s="66"/>
      <c r="E13" s="67"/>
      <c r="F13" s="67"/>
      <c r="G13" s="67"/>
      <c r="H13" s="67"/>
      <c r="I13" s="68"/>
    </row>
    <row r="14" spans="1:9" ht="22.5" customHeight="1">
      <c r="A14" s="47"/>
      <c r="B14" s="47"/>
      <c r="C14" s="65"/>
      <c r="D14" s="66"/>
      <c r="E14" s="67"/>
      <c r="F14" s="67"/>
      <c r="G14" s="67"/>
      <c r="H14" s="67"/>
      <c r="I14" s="68"/>
    </row>
    <row r="15" spans="1:9" ht="22.5" customHeight="1">
      <c r="A15" s="47"/>
      <c r="B15" s="47"/>
      <c r="C15" s="65"/>
      <c r="D15" s="66"/>
      <c r="E15" s="67"/>
      <c r="F15" s="67"/>
      <c r="G15" s="67"/>
      <c r="H15" s="67"/>
      <c r="I15" s="68"/>
    </row>
    <row r="16" spans="1:9" ht="22.5" customHeight="1">
      <c r="A16" s="47"/>
      <c r="B16" s="47"/>
      <c r="C16" s="65"/>
      <c r="D16" s="66"/>
      <c r="E16" s="67"/>
      <c r="F16" s="67"/>
      <c r="G16" s="67"/>
      <c r="H16" s="67"/>
      <c r="I16" s="68"/>
    </row>
    <row r="17" spans="1:9" ht="22.5" customHeight="1">
      <c r="A17" s="47"/>
      <c r="B17" s="47"/>
      <c r="C17" s="65"/>
      <c r="D17" s="66"/>
      <c r="E17" s="67"/>
      <c r="F17" s="67"/>
      <c r="G17" s="67"/>
      <c r="H17" s="67"/>
      <c r="I17" s="68"/>
    </row>
    <row r="18" spans="1:9" ht="22.5" customHeight="1">
      <c r="A18" s="47"/>
      <c r="B18" s="47"/>
      <c r="C18" s="65"/>
      <c r="D18" s="66"/>
      <c r="E18" s="67"/>
      <c r="F18" s="67"/>
      <c r="G18" s="67"/>
      <c r="H18" s="67"/>
      <c r="I18" s="68"/>
    </row>
    <row r="19" spans="1:9" ht="22.5" customHeight="1">
      <c r="A19" s="47"/>
      <c r="B19" s="47"/>
      <c r="C19" s="65"/>
      <c r="D19" s="66"/>
      <c r="E19" s="67"/>
      <c r="F19" s="67"/>
      <c r="G19" s="67"/>
      <c r="H19" s="67"/>
      <c r="I19" s="68"/>
    </row>
    <row r="20" spans="1:9" ht="22.5" customHeight="1">
      <c r="A20" s="47"/>
      <c r="B20" s="47"/>
      <c r="C20" s="65"/>
      <c r="D20" s="66"/>
      <c r="E20" s="67"/>
      <c r="F20" s="67"/>
      <c r="G20" s="67"/>
      <c r="H20" s="67"/>
      <c r="I20" s="68"/>
    </row>
    <row r="21" spans="1:9" ht="22.5" customHeight="1">
      <c r="A21" s="47"/>
      <c r="B21" s="47"/>
      <c r="C21" s="65"/>
      <c r="D21" s="66"/>
      <c r="E21" s="67"/>
      <c r="F21" s="67"/>
      <c r="G21" s="67"/>
      <c r="H21" s="67"/>
      <c r="I21" s="68"/>
    </row>
    <row r="22" spans="1:9" ht="22.5" customHeight="1">
      <c r="A22" s="47"/>
      <c r="B22" s="47"/>
      <c r="C22" s="65"/>
      <c r="D22" s="66"/>
      <c r="E22" s="67"/>
      <c r="F22" s="67"/>
      <c r="G22" s="67"/>
      <c r="H22" s="67"/>
      <c r="I22" s="68"/>
    </row>
    <row r="23" spans="1:9" ht="22.5" customHeight="1">
      <c r="A23" s="47"/>
      <c r="B23" s="47"/>
      <c r="C23" s="65"/>
      <c r="D23" s="66"/>
      <c r="E23" s="67"/>
      <c r="F23" s="67"/>
      <c r="G23" s="67"/>
      <c r="H23" s="67"/>
      <c r="I23" s="68"/>
    </row>
    <row r="24" spans="1:9" ht="22.5" customHeight="1">
      <c r="A24" s="47"/>
      <c r="B24" s="47"/>
      <c r="C24" s="65"/>
      <c r="D24" s="66"/>
      <c r="E24" s="67"/>
      <c r="F24" s="67"/>
      <c r="G24" s="67"/>
      <c r="H24" s="67"/>
      <c r="I24" s="68"/>
    </row>
    <row r="25" spans="1:9" ht="22.5" customHeight="1">
      <c r="A25" s="47"/>
      <c r="B25" s="47"/>
      <c r="C25" s="65"/>
      <c r="D25" s="66"/>
      <c r="E25" s="67"/>
      <c r="F25" s="67"/>
      <c r="G25" s="67"/>
      <c r="H25" s="67"/>
      <c r="I25" s="68"/>
    </row>
  </sheetData>
  <sheetProtection sheet="1"/>
  <mergeCells count="5">
    <mergeCell ref="A7:I7"/>
    <mergeCell ref="G3:I3"/>
    <mergeCell ref="A1:I1"/>
    <mergeCell ref="A5:I5"/>
    <mergeCell ref="A6:I6"/>
  </mergeCells>
  <phoneticPr fontId="1"/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blackAndWhite="1" r:id="rId1"/>
  <headerFooter>
    <oddFooter>&amp;C小学生強化大会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workbookViewId="0">
      <selection activeCell="B2" sqref="B2"/>
    </sheetView>
  </sheetViews>
  <sheetFormatPr defaultRowHeight="13.5"/>
  <cols>
    <col min="1" max="1" width="10.5" bestFit="1" customWidth="1"/>
    <col min="2" max="2" width="12.75" bestFit="1" customWidth="1"/>
    <col min="3" max="3" width="8.125" bestFit="1" customWidth="1"/>
    <col min="4" max="4" width="3.75" bestFit="1" customWidth="1"/>
    <col min="5" max="5" width="6.5" bestFit="1" customWidth="1"/>
    <col min="7" max="7" width="3.625" bestFit="1" customWidth="1"/>
    <col min="8" max="8" width="4" bestFit="1" customWidth="1"/>
    <col min="9" max="9" width="5.5" bestFit="1" customWidth="1"/>
    <col min="10" max="12" width="14.625" bestFit="1" customWidth="1"/>
  </cols>
  <sheetData>
    <row r="1" spans="1:14" s="34" customFormat="1">
      <c r="A1" s="34" t="s">
        <v>102</v>
      </c>
      <c r="B1" s="34" t="s">
        <v>103</v>
      </c>
      <c r="C1" s="34" t="s">
        <v>104</v>
      </c>
      <c r="D1" s="34" t="s">
        <v>105</v>
      </c>
      <c r="E1" s="35" t="s">
        <v>106</v>
      </c>
      <c r="F1" s="34" t="s">
        <v>107</v>
      </c>
      <c r="G1" s="34" t="s">
        <v>108</v>
      </c>
      <c r="H1" s="34" t="s">
        <v>109</v>
      </c>
      <c r="I1" s="34" t="s">
        <v>110</v>
      </c>
      <c r="J1" s="36" t="s">
        <v>111</v>
      </c>
      <c r="K1" s="36" t="s">
        <v>112</v>
      </c>
      <c r="L1" s="36" t="s">
        <v>113</v>
      </c>
      <c r="M1" s="37"/>
      <c r="N1" s="37"/>
    </row>
    <row r="2" spans="1:14">
      <c r="A2" t="str">
        <f ca="1">IF(申込一覧!B20="","",申込一覧!F20*10000+申込一覧!B20&amp;"7777")</f>
        <v/>
      </c>
      <c r="B2" t="str">
        <f ca="1">IF(申込一覧!C20="","",申込一覧!C20&amp;IF(申込一覧!E20="","","("&amp;申込一覧!E20&amp;")"))</f>
        <v/>
      </c>
      <c r="C2" t="str">
        <f ca="1">IF(申込一覧!D20="","",申込一覧!D20)</f>
        <v/>
      </c>
      <c r="D2" t="str">
        <f ca="1">IF(申込一覧!F20="","",申込一覧!F20)</f>
        <v/>
      </c>
      <c r="E2" t="str">
        <f ca="1">IF(申込一覧!B20="","",申込一覧!$C$11)</f>
        <v/>
      </c>
      <c r="F2" t="str">
        <f ca="1">IF(申込一覧!B20="","",申込一覧!$F$11)</f>
        <v/>
      </c>
      <c r="G2" t="str">
        <f ca="1">IF(申込一覧!B20="","",0)</f>
        <v/>
      </c>
      <c r="H2" t="str">
        <f ca="1">IF(申込一覧!B20="","",0)</f>
        <v/>
      </c>
      <c r="I2" t="str">
        <f ca="1">IF(申込一覧!B20="","",申込一覧!B20)</f>
        <v/>
      </c>
      <c r="J2" t="str">
        <f ca="1">IF(申込一覧!G20="","",INDEX(名前!$L$4:$L$47,MATCH(申込一覧!G20,名前!$M$4:$M$47,0))&amp;" "&amp;IF(申込一覧!N20=1,RIGHTB(10000000+申込一覧!H20,7),IF(申込一覧!N20=2,RIGHTB(100000+申込一覧!H20,5),"")))</f>
        <v/>
      </c>
      <c r="K2" t="str">
        <f ca="1">IF(申込一覧!I20="","",INDEX(名前!$L$4:$L$47,MATCH(申込一覧!I20,名前!$M$4:$M$47,0))&amp;" "&amp;IF(申込一覧!O20=1,RIGHTB(10000000+申込一覧!J20,7),IF(申込一覧!O20=2,RIGHTB(100000+申込一覧!J20,5),"")))</f>
        <v/>
      </c>
      <c r="L2" t="str">
        <f ca="1">IF(申込一覧!K20="","",INDEX(名前!$L$4:$L$47,MATCH(申込一覧!K20,名前!$M$4:$M$47,0))&amp;" "&amp;IF(申込一覧!P20=1,RIGHTB(10000000+申込一覧!L20,7),IF(申込一覧!P20=2,RIGHTB(100000+申込一覧!L20,5),"")))</f>
        <v/>
      </c>
    </row>
  </sheetData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workbookViewId="0">
      <selection activeCell="L3" sqref="L3"/>
    </sheetView>
  </sheetViews>
  <sheetFormatPr defaultRowHeight="13.5"/>
  <cols>
    <col min="1" max="1" width="11.875" style="38" bestFit="1" customWidth="1"/>
    <col min="2" max="2" width="10.5" style="38" bestFit="1" customWidth="1"/>
    <col min="3" max="3" width="3.625" style="38" bestFit="1" customWidth="1"/>
    <col min="4" max="4" width="10.5" style="38" bestFit="1" customWidth="1"/>
    <col min="5" max="5" width="3.75" style="38" bestFit="1" customWidth="1"/>
    <col min="6" max="6" width="6.5" style="38" bestFit="1" customWidth="1"/>
    <col min="7" max="12" width="10.5" style="38" bestFit="1" customWidth="1"/>
    <col min="13" max="16384" width="9" style="38"/>
  </cols>
  <sheetData>
    <row r="1" spans="1:12">
      <c r="B1" s="38" t="s">
        <v>102</v>
      </c>
      <c r="C1" s="38" t="s">
        <v>110</v>
      </c>
      <c r="D1" s="38" t="s">
        <v>103</v>
      </c>
      <c r="E1" s="38" t="s">
        <v>104</v>
      </c>
      <c r="F1" s="38" t="s">
        <v>114</v>
      </c>
      <c r="G1" s="38" t="s">
        <v>111</v>
      </c>
      <c r="H1" s="38" t="s">
        <v>112</v>
      </c>
      <c r="I1" s="38" t="s">
        <v>113</v>
      </c>
      <c r="J1" s="38" t="s">
        <v>115</v>
      </c>
      <c r="K1" s="38" t="s">
        <v>116</v>
      </c>
      <c r="L1" s="38" t="s">
        <v>117</v>
      </c>
    </row>
    <row r="2" spans="1:12">
      <c r="A2" s="38" t="str">
        <f ca="1">IF(リレー!A11="","",リレー!A11)</f>
        <v/>
      </c>
      <c r="B2" s="38" t="str">
        <f ca="1">IF(リレー!A11="","",申込一覧!$F$11)&amp;IF(リレー!B11="","",リレー!B11)</f>
        <v/>
      </c>
      <c r="D2" s="38" t="str">
        <f ca="1">IF(リレー!A11="","",申込一覧!$F$11)&amp;IF(リレー!B11="","",リレー!B11)</f>
        <v/>
      </c>
      <c r="F2" s="38" t="str">
        <f ca="1">IF(リレー!C11="","",リレー!C11)</f>
        <v/>
      </c>
      <c r="G2" s="38" t="str">
        <f ca="1">IF(リレー!D11="","",IF(LEFT($A2,1)="男",10000+リレー!D11&amp;"7777",IF(LEFT($A2,1)="女",20000+リレー!D11&amp;"7777","")))</f>
        <v/>
      </c>
      <c r="H2" s="38" t="str">
        <f ca="1">IF(リレー!E11="","",IF(LEFT($A2,1)="男",10000+リレー!E11&amp;"7777",IF(LEFT($A2,1)="女",20000+リレー!E11&amp;"7777","")))</f>
        <v/>
      </c>
      <c r="I2" s="38" t="str">
        <f ca="1">IF(リレー!F11="","",IF(LEFT($A2,1)="男",10000+リレー!F11&amp;"7777",IF(LEFT($A2,1)="女",20000+リレー!F11&amp;"7777","")))</f>
        <v/>
      </c>
      <c r="J2" s="38" t="str">
        <f ca="1">IF(リレー!G11="","",IF(LEFT($A2,1)="男",10000+リレー!G11&amp;"7777",IF(LEFT($A2,1)="女",20000+リレー!G11&amp;"7777","")))</f>
        <v/>
      </c>
      <c r="K2" s="38" t="str">
        <f ca="1">IF(リレー!H11="","",IF(LEFT($A2,1)="男",10000+リレー!H11&amp;"7777",IF(LEFT($A2,1)="女",20000+リレー!H11&amp;"7777","")))</f>
        <v/>
      </c>
      <c r="L2" s="38" t="str">
        <f ca="1">IF(リレー!I11="","",IF(LEFT($A2,1)="男",10000+リレー!I11&amp;"7777",IF(LEFT($A2,1)="女",20000+リレー!I11&amp;"7777","")))</f>
        <v/>
      </c>
    </row>
  </sheetData>
  <phoneticPr fontId="9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topLeftCell="B1" workbookViewId="0">
      <selection activeCell="G12" sqref="G12"/>
    </sheetView>
  </sheetViews>
  <sheetFormatPr defaultRowHeight="13.5"/>
  <cols>
    <col min="1" max="2" width="9" style="8"/>
    <col min="3" max="3" width="4.75" style="8" customWidth="1"/>
    <col min="4" max="16384" width="9" style="8"/>
  </cols>
  <sheetData>
    <row r="3" spans="1:14">
      <c r="A3" s="71" t="s">
        <v>9</v>
      </c>
      <c r="B3" s="71" t="s">
        <v>10</v>
      </c>
      <c r="C3" s="72"/>
      <c r="D3" s="8" t="s">
        <v>2</v>
      </c>
      <c r="G3" s="8" t="s">
        <v>58</v>
      </c>
      <c r="J3" s="8" t="s">
        <v>63</v>
      </c>
    </row>
    <row r="4" spans="1:14">
      <c r="A4" s="73">
        <v>1</v>
      </c>
      <c r="B4" s="71" t="s">
        <v>11</v>
      </c>
      <c r="D4" s="8">
        <v>1</v>
      </c>
      <c r="F4" s="7" t="s">
        <v>150</v>
      </c>
      <c r="G4" s="7" t="s">
        <v>147</v>
      </c>
      <c r="I4" s="7" t="s">
        <v>150</v>
      </c>
      <c r="J4" s="7" t="s">
        <v>154</v>
      </c>
      <c r="L4" s="7" t="s">
        <v>150</v>
      </c>
      <c r="M4" s="7" t="s">
        <v>147</v>
      </c>
      <c r="N4" s="8">
        <v>1</v>
      </c>
    </row>
    <row r="5" spans="1:14">
      <c r="A5" s="73">
        <v>2</v>
      </c>
      <c r="B5" s="71" t="s">
        <v>12</v>
      </c>
      <c r="D5" s="8">
        <v>2</v>
      </c>
      <c r="F5" s="7" t="s">
        <v>151</v>
      </c>
      <c r="G5" s="7" t="s">
        <v>148</v>
      </c>
      <c r="I5" s="7" t="s">
        <v>151</v>
      </c>
      <c r="J5" s="7" t="s">
        <v>155</v>
      </c>
      <c r="L5" s="7" t="s">
        <v>151</v>
      </c>
      <c r="M5" s="7" t="s">
        <v>148</v>
      </c>
      <c r="N5" s="8">
        <v>1</v>
      </c>
    </row>
    <row r="6" spans="1:14">
      <c r="A6" s="73">
        <v>3</v>
      </c>
      <c r="B6" s="71" t="s">
        <v>13</v>
      </c>
      <c r="F6" s="7" t="s">
        <v>126</v>
      </c>
      <c r="G6" s="7" t="s">
        <v>124</v>
      </c>
      <c r="I6" s="7" t="s">
        <v>126</v>
      </c>
      <c r="J6" s="7" t="s">
        <v>130</v>
      </c>
      <c r="L6" s="7" t="s">
        <v>152</v>
      </c>
      <c r="M6" s="7" t="s">
        <v>149</v>
      </c>
      <c r="N6" s="8">
        <v>1</v>
      </c>
    </row>
    <row r="7" spans="1:14">
      <c r="A7" s="73">
        <v>4</v>
      </c>
      <c r="B7" s="71" t="s">
        <v>14</v>
      </c>
      <c r="F7" s="7"/>
      <c r="G7" s="7"/>
      <c r="I7" s="7"/>
      <c r="J7" s="7"/>
      <c r="L7" s="7" t="s">
        <v>153</v>
      </c>
      <c r="M7" s="7" t="s">
        <v>146</v>
      </c>
      <c r="N7" s="8">
        <v>1</v>
      </c>
    </row>
    <row r="8" spans="1:14">
      <c r="A8" s="73">
        <v>5</v>
      </c>
      <c r="B8" s="71" t="s">
        <v>15</v>
      </c>
      <c r="L8" s="7" t="s">
        <v>126</v>
      </c>
      <c r="M8" s="7" t="s">
        <v>124</v>
      </c>
      <c r="N8" s="8">
        <v>1</v>
      </c>
    </row>
    <row r="9" spans="1:14">
      <c r="A9" s="73">
        <v>6</v>
      </c>
      <c r="B9" s="71" t="s">
        <v>16</v>
      </c>
      <c r="F9" s="7"/>
      <c r="G9" s="7"/>
      <c r="I9" s="7"/>
      <c r="J9" s="7"/>
      <c r="L9" s="7" t="s">
        <v>127</v>
      </c>
      <c r="M9" s="7" t="s">
        <v>125</v>
      </c>
      <c r="N9" s="8">
        <v>1</v>
      </c>
    </row>
    <row r="10" spans="1:14">
      <c r="A10" s="73">
        <v>7</v>
      </c>
      <c r="B10" s="71" t="s">
        <v>17</v>
      </c>
      <c r="F10" s="7"/>
      <c r="G10" s="7"/>
      <c r="I10" s="7"/>
      <c r="J10" s="7"/>
      <c r="L10" s="7" t="s">
        <v>128</v>
      </c>
      <c r="M10" s="7" t="s">
        <v>132</v>
      </c>
      <c r="N10" s="8">
        <v>2</v>
      </c>
    </row>
    <row r="11" spans="1:14">
      <c r="A11" s="73">
        <v>8</v>
      </c>
      <c r="B11" s="71" t="s">
        <v>18</v>
      </c>
      <c r="F11" s="7"/>
      <c r="G11" s="7"/>
      <c r="H11" s="76"/>
      <c r="I11" s="7"/>
      <c r="J11" s="7"/>
      <c r="L11" s="7" t="s">
        <v>129</v>
      </c>
      <c r="M11" s="7" t="s">
        <v>133</v>
      </c>
      <c r="N11" s="8">
        <v>2</v>
      </c>
    </row>
    <row r="12" spans="1:14">
      <c r="A12" s="73">
        <v>9</v>
      </c>
      <c r="B12" s="71" t="s">
        <v>19</v>
      </c>
      <c r="F12" s="7"/>
      <c r="G12" s="7"/>
      <c r="H12" s="76"/>
      <c r="I12" s="7"/>
      <c r="J12" s="7"/>
      <c r="L12" s="7" t="s">
        <v>159</v>
      </c>
      <c r="M12" s="7" t="s">
        <v>160</v>
      </c>
      <c r="N12" s="8">
        <v>2</v>
      </c>
    </row>
    <row r="13" spans="1:14">
      <c r="A13" s="73">
        <v>10</v>
      </c>
      <c r="B13" s="71" t="s">
        <v>20</v>
      </c>
      <c r="D13" s="8" t="s">
        <v>87</v>
      </c>
      <c r="F13" s="7"/>
      <c r="G13" s="7"/>
      <c r="I13" s="7"/>
      <c r="J13" s="7"/>
      <c r="L13" s="7" t="s">
        <v>150</v>
      </c>
      <c r="M13" s="7" t="s">
        <v>154</v>
      </c>
      <c r="N13" s="8">
        <v>1</v>
      </c>
    </row>
    <row r="14" spans="1:14">
      <c r="A14" s="73">
        <v>11</v>
      </c>
      <c r="B14" s="71" t="s">
        <v>21</v>
      </c>
      <c r="D14" s="8" t="s">
        <v>74</v>
      </c>
      <c r="F14" s="7"/>
      <c r="G14" s="7"/>
      <c r="I14" s="7"/>
      <c r="J14" s="7"/>
      <c r="L14" s="7" t="s">
        <v>151</v>
      </c>
      <c r="M14" s="7" t="s">
        <v>155</v>
      </c>
      <c r="N14" s="8">
        <v>1</v>
      </c>
    </row>
    <row r="15" spans="1:14">
      <c r="A15" s="73">
        <v>12</v>
      </c>
      <c r="B15" s="71" t="s">
        <v>22</v>
      </c>
      <c r="D15" s="8" t="s">
        <v>75</v>
      </c>
      <c r="F15" s="7"/>
      <c r="G15" s="7"/>
      <c r="I15" s="7"/>
      <c r="J15" s="7"/>
      <c r="L15" s="7" t="s">
        <v>152</v>
      </c>
      <c r="M15" s="7" t="s">
        <v>156</v>
      </c>
      <c r="N15" s="8">
        <v>1</v>
      </c>
    </row>
    <row r="16" spans="1:14">
      <c r="A16" s="73">
        <v>13</v>
      </c>
      <c r="B16" s="71" t="s">
        <v>23</v>
      </c>
      <c r="F16" s="7"/>
      <c r="G16" s="7"/>
      <c r="I16" s="7"/>
      <c r="J16" s="7"/>
      <c r="L16" s="7" t="s">
        <v>153</v>
      </c>
      <c r="M16" s="7" t="s">
        <v>157</v>
      </c>
      <c r="N16" s="8">
        <v>1</v>
      </c>
    </row>
    <row r="17" spans="1:14">
      <c r="A17" s="73">
        <v>14</v>
      </c>
      <c r="B17" s="71" t="s">
        <v>24</v>
      </c>
      <c r="F17" s="7"/>
      <c r="G17" s="7"/>
      <c r="I17" s="7"/>
      <c r="J17" s="7"/>
      <c r="L17" s="7" t="s">
        <v>126</v>
      </c>
      <c r="M17" s="7" t="s">
        <v>130</v>
      </c>
      <c r="N17" s="8">
        <v>1</v>
      </c>
    </row>
    <row r="18" spans="1:14">
      <c r="A18" s="73">
        <v>15</v>
      </c>
      <c r="B18" s="71" t="s">
        <v>25</v>
      </c>
      <c r="F18" s="7"/>
      <c r="G18" s="7"/>
      <c r="I18" s="7"/>
      <c r="J18" s="7"/>
      <c r="L18" s="7" t="s">
        <v>127</v>
      </c>
      <c r="M18" s="7" t="s">
        <v>131</v>
      </c>
      <c r="N18" s="8">
        <v>1</v>
      </c>
    </row>
    <row r="19" spans="1:14">
      <c r="A19" s="73">
        <v>16</v>
      </c>
      <c r="B19" s="71" t="s">
        <v>26</v>
      </c>
      <c r="F19" s="7"/>
      <c r="G19" s="7"/>
      <c r="I19" s="7"/>
      <c r="J19" s="7"/>
      <c r="L19" s="7" t="s">
        <v>128</v>
      </c>
      <c r="M19" s="7" t="s">
        <v>134</v>
      </c>
      <c r="N19" s="8">
        <v>2</v>
      </c>
    </row>
    <row r="20" spans="1:14">
      <c r="A20" s="73">
        <v>17</v>
      </c>
      <c r="B20" s="71" t="s">
        <v>27</v>
      </c>
      <c r="F20" s="7"/>
      <c r="G20" s="7"/>
      <c r="I20" s="7"/>
      <c r="J20" s="7"/>
      <c r="L20" s="7" t="s">
        <v>129</v>
      </c>
      <c r="M20" s="7" t="s">
        <v>135</v>
      </c>
      <c r="N20" s="8">
        <v>2</v>
      </c>
    </row>
    <row r="21" spans="1:14">
      <c r="A21" s="73">
        <v>18</v>
      </c>
      <c r="B21" s="71" t="s">
        <v>28</v>
      </c>
      <c r="D21" s="8" t="s">
        <v>99</v>
      </c>
      <c r="F21" s="7"/>
      <c r="G21" s="7"/>
      <c r="I21" s="7"/>
      <c r="J21" s="7"/>
      <c r="L21" s="7" t="s">
        <v>159</v>
      </c>
      <c r="M21" s="7" t="s">
        <v>161</v>
      </c>
      <c r="N21" s="8">
        <v>2</v>
      </c>
    </row>
    <row r="22" spans="1:14">
      <c r="A22" s="75">
        <v>19</v>
      </c>
      <c r="B22" s="71" t="s">
        <v>29</v>
      </c>
      <c r="D22" s="8" t="s">
        <v>89</v>
      </c>
      <c r="F22" s="7"/>
      <c r="G22" s="7"/>
      <c r="I22" s="7"/>
      <c r="J22" s="7"/>
      <c r="L22" s="7"/>
      <c r="M22" s="7"/>
    </row>
    <row r="23" spans="1:14">
      <c r="A23" s="75">
        <v>20</v>
      </c>
      <c r="B23" s="71" t="s">
        <v>30</v>
      </c>
      <c r="D23" s="8" t="s">
        <v>90</v>
      </c>
      <c r="F23" s="7"/>
      <c r="G23" s="7"/>
      <c r="I23" s="7"/>
      <c r="J23" s="7"/>
      <c r="L23" s="7"/>
      <c r="M23" s="7"/>
    </row>
    <row r="24" spans="1:14">
      <c r="A24" s="75">
        <v>21</v>
      </c>
      <c r="B24" s="71" t="s">
        <v>31</v>
      </c>
      <c r="D24" s="8" t="s">
        <v>91</v>
      </c>
      <c r="F24" s="7"/>
      <c r="G24" s="7"/>
      <c r="L24" s="7"/>
      <c r="M24" s="7"/>
    </row>
    <row r="25" spans="1:14">
      <c r="A25" s="75">
        <v>22</v>
      </c>
      <c r="B25" s="71" t="s">
        <v>32</v>
      </c>
      <c r="D25" s="8" t="s">
        <v>92</v>
      </c>
      <c r="F25" s="7"/>
      <c r="G25" s="7"/>
      <c r="L25" s="7"/>
      <c r="M25" s="74"/>
    </row>
    <row r="26" spans="1:14">
      <c r="A26" s="75">
        <v>23</v>
      </c>
      <c r="B26" s="71" t="s">
        <v>33</v>
      </c>
      <c r="D26" s="8" t="s">
        <v>93</v>
      </c>
      <c r="F26" s="7"/>
      <c r="G26" s="7"/>
      <c r="L26" s="7"/>
      <c r="M26" s="7"/>
    </row>
    <row r="27" spans="1:14">
      <c r="A27" s="75">
        <v>24</v>
      </c>
      <c r="B27" s="71" t="s">
        <v>34</v>
      </c>
      <c r="D27" s="8" t="s">
        <v>94</v>
      </c>
      <c r="L27" s="7"/>
      <c r="M27" s="7"/>
    </row>
    <row r="28" spans="1:14">
      <c r="A28" s="75">
        <v>25</v>
      </c>
      <c r="B28" s="71" t="s">
        <v>35</v>
      </c>
      <c r="D28" s="8" t="s">
        <v>95</v>
      </c>
      <c r="L28" s="7"/>
      <c r="M28" s="7"/>
    </row>
    <row r="29" spans="1:14">
      <c r="A29" s="75">
        <v>26</v>
      </c>
      <c r="B29" s="71" t="s">
        <v>36</v>
      </c>
      <c r="D29" s="8" t="s">
        <v>96</v>
      </c>
      <c r="L29" s="7"/>
      <c r="M29" s="7"/>
    </row>
    <row r="30" spans="1:14">
      <c r="A30" s="75">
        <v>27</v>
      </c>
      <c r="B30" s="71" t="s">
        <v>37</v>
      </c>
      <c r="D30" s="8" t="s">
        <v>97</v>
      </c>
      <c r="L30" s="7"/>
      <c r="M30" s="7"/>
    </row>
    <row r="31" spans="1:14">
      <c r="A31" s="75">
        <v>28</v>
      </c>
      <c r="B31" s="71" t="s">
        <v>38</v>
      </c>
      <c r="D31" s="8" t="s">
        <v>98</v>
      </c>
      <c r="F31" s="8" t="s">
        <v>72</v>
      </c>
      <c r="G31" s="8" t="s">
        <v>101</v>
      </c>
      <c r="H31" s="8" t="s">
        <v>87</v>
      </c>
      <c r="L31" s="7"/>
      <c r="M31" s="7"/>
    </row>
    <row r="32" spans="1:14">
      <c r="A32" s="75">
        <v>29</v>
      </c>
      <c r="B32" s="71" t="s">
        <v>39</v>
      </c>
      <c r="F32" s="8" t="s">
        <v>123</v>
      </c>
      <c r="G32" s="8">
        <v>500</v>
      </c>
      <c r="H32" s="8">
        <v>1200</v>
      </c>
      <c r="L32" s="7"/>
      <c r="M32" s="7"/>
    </row>
    <row r="33" spans="1:13">
      <c r="A33" s="75">
        <v>30</v>
      </c>
      <c r="B33" s="71" t="s">
        <v>40</v>
      </c>
      <c r="L33" s="7"/>
      <c r="M33" s="7"/>
    </row>
    <row r="34" spans="1:13">
      <c r="A34" s="75">
        <v>31</v>
      </c>
      <c r="B34" s="71" t="s">
        <v>41</v>
      </c>
      <c r="L34" s="7"/>
      <c r="M34" s="7"/>
    </row>
    <row r="35" spans="1:13">
      <c r="A35" s="75">
        <v>32</v>
      </c>
      <c r="B35" s="71" t="s">
        <v>42</v>
      </c>
      <c r="L35" s="7"/>
      <c r="M35" s="7"/>
    </row>
    <row r="36" spans="1:13">
      <c r="A36" s="75">
        <v>33</v>
      </c>
      <c r="B36" s="71" t="s">
        <v>43</v>
      </c>
      <c r="L36" s="7"/>
      <c r="M36" s="7"/>
    </row>
    <row r="37" spans="1:13">
      <c r="A37" s="75">
        <v>34</v>
      </c>
      <c r="B37" s="71" t="s">
        <v>44</v>
      </c>
      <c r="L37" s="7"/>
      <c r="M37" s="7"/>
    </row>
    <row r="38" spans="1:13">
      <c r="A38" s="75">
        <v>35</v>
      </c>
      <c r="B38" s="71" t="s">
        <v>53</v>
      </c>
      <c r="L38" s="7"/>
      <c r="M38" s="7"/>
    </row>
    <row r="39" spans="1:13">
      <c r="A39" s="75">
        <v>36</v>
      </c>
      <c r="B39" s="71" t="s">
        <v>54</v>
      </c>
      <c r="L39" s="7"/>
      <c r="M39" s="7"/>
    </row>
    <row r="40" spans="1:13">
      <c r="A40" s="75">
        <v>37</v>
      </c>
      <c r="B40" s="71" t="s">
        <v>55</v>
      </c>
      <c r="L40" s="7"/>
      <c r="M40" s="7"/>
    </row>
    <row r="41" spans="1:13">
      <c r="A41" s="75">
        <v>38</v>
      </c>
      <c r="B41" s="71" t="s">
        <v>56</v>
      </c>
      <c r="L41" s="7"/>
      <c r="M41" s="7"/>
    </row>
    <row r="42" spans="1:13">
      <c r="A42" s="75">
        <v>39</v>
      </c>
      <c r="B42" s="71" t="s">
        <v>57</v>
      </c>
      <c r="L42" s="7"/>
      <c r="M42" s="7"/>
    </row>
    <row r="43" spans="1:13">
      <c r="A43" s="75">
        <v>40</v>
      </c>
      <c r="B43" s="71" t="s">
        <v>45</v>
      </c>
      <c r="L43" s="7"/>
      <c r="M43" s="7"/>
    </row>
    <row r="44" spans="1:13">
      <c r="A44" s="75">
        <v>41</v>
      </c>
      <c r="B44" s="71" t="s">
        <v>46</v>
      </c>
      <c r="L44" s="7"/>
      <c r="M44" s="7"/>
    </row>
    <row r="45" spans="1:13">
      <c r="A45" s="75">
        <v>42</v>
      </c>
      <c r="B45" s="71" t="s">
        <v>47</v>
      </c>
      <c r="L45" s="7"/>
      <c r="M45" s="7"/>
    </row>
    <row r="46" spans="1:13">
      <c r="A46" s="75">
        <v>43</v>
      </c>
      <c r="B46" s="71" t="s">
        <v>48</v>
      </c>
      <c r="L46" s="7"/>
      <c r="M46" s="7"/>
    </row>
    <row r="47" spans="1:13">
      <c r="A47" s="75">
        <v>44</v>
      </c>
      <c r="B47" s="71" t="s">
        <v>49</v>
      </c>
      <c r="L47" s="7"/>
      <c r="M47" s="7"/>
    </row>
    <row r="48" spans="1:13">
      <c r="A48" s="75">
        <v>45</v>
      </c>
      <c r="B48" s="71" t="s">
        <v>50</v>
      </c>
    </row>
    <row r="49" spans="1:2">
      <c r="A49" s="75">
        <v>46</v>
      </c>
      <c r="B49" s="71" t="s">
        <v>51</v>
      </c>
    </row>
    <row r="50" spans="1:2">
      <c r="A50" s="75">
        <v>47</v>
      </c>
      <c r="B50" s="71" t="s">
        <v>52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記入上の注意（必ずお読みください）</vt:lpstr>
      <vt:lpstr>申込一覧</vt:lpstr>
      <vt:lpstr>リレー</vt:lpstr>
      <vt:lpstr>競技者</vt:lpstr>
      <vt:lpstr>ﾘﾚｰDB</vt:lpstr>
      <vt:lpstr>名前</vt:lpstr>
      <vt:lpstr>申込一覧!Print_Area</vt:lpstr>
      <vt:lpstr>申込一覧!Print_Titles</vt:lpstr>
      <vt:lpstr>Rチーム</vt:lpstr>
      <vt:lpstr>ﾅﾝﾊﾞｰ</vt:lpstr>
      <vt:lpstr>リレー</vt:lpstr>
      <vt:lpstr>種別</vt:lpstr>
      <vt:lpstr>女子</vt:lpstr>
      <vt:lpstr>性別</vt:lpstr>
      <vt:lpstr>男子</vt:lpstr>
      <vt:lpstr>都道府県名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kawai-kenichi-1</dc:creator>
  <cp:lastModifiedBy>sumitomo</cp:lastModifiedBy>
  <cp:lastPrinted>2012-04-15T04:28:56Z</cp:lastPrinted>
  <dcterms:created xsi:type="dcterms:W3CDTF">2010-11-15T02:46:27Z</dcterms:created>
  <dcterms:modified xsi:type="dcterms:W3CDTF">2017-05-30T14:08:42Z</dcterms:modified>
</cp:coreProperties>
</file>