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5145" activeTab="0"/>
  </bookViews>
  <sheets>
    <sheet name="記入上の注意（必ずお読みください）" sheetId="1" r:id="rId1"/>
    <sheet name="申込一覧" sheetId="2" r:id="rId2"/>
    <sheet name="リレー" sheetId="3" state="hidden" r:id="rId3"/>
    <sheet name="競技者" sheetId="4" state="hidden" r:id="rId4"/>
    <sheet name="ﾘﾚｰDB" sheetId="5" state="hidden" r:id="rId5"/>
    <sheet name="名前" sheetId="6" state="hidden" r:id="rId6"/>
  </sheets>
  <definedNames>
    <definedName name="_xlfn.COUNTIFS" hidden="1">#NAME?</definedName>
    <definedName name="_xlnm.Print_Area" localSheetId="1">'申込一覧'!$A$1:$L$99</definedName>
    <definedName name="_xlnm.Print_Titles" localSheetId="1">'申込一覧'!$19:$19</definedName>
    <definedName name="Rチーム">'名前'!$D$22:$D$31</definedName>
    <definedName name="ﾅﾝﾊﾞｰ">'申込一覧'!$B$20:$B$99</definedName>
    <definedName name="リレー">'名前'!$D$14:$D$15</definedName>
    <definedName name="種別">'名前'!$F$32:$F$33</definedName>
    <definedName name="女子">'名前'!$J$4:$J$13</definedName>
    <definedName name="性別">'名前'!$D$4:$D$5</definedName>
    <definedName name="男子">'名前'!$G$4:$G$13</definedName>
    <definedName name="都道府県名">'名前'!$B$4:$B$51</definedName>
  </definedNames>
  <calcPr fullCalcOnLoad="1"/>
</workbook>
</file>

<file path=xl/sharedStrings.xml><?xml version="1.0" encoding="utf-8"?>
<sst xmlns="http://schemas.openxmlformats.org/spreadsheetml/2006/main" count="213" uniqueCount="176">
  <si>
    <t>ﾅﾝﾊﾞｰ</t>
  </si>
  <si>
    <t>ﾌﾘｶﾞﾅ</t>
  </si>
  <si>
    <t>性別</t>
  </si>
  <si>
    <t>最高記録</t>
  </si>
  <si>
    <t>№</t>
  </si>
  <si>
    <t>種目1</t>
  </si>
  <si>
    <t>種目2</t>
  </si>
  <si>
    <t>種目3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</si>
  <si>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</si>
  <si>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</si>
  <si>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</si>
  <si>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</si>
  <si>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</si>
  <si>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</si>
  <si>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</si>
  <si>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</si>
  <si>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</si>
  <si>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</si>
  <si>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</si>
  <si>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</si>
  <si>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</si>
  <si>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</si>
  <si>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</si>
  <si>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</si>
  <si>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</si>
  <si>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</si>
  <si>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</si>
  <si>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</si>
  <si>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</si>
  <si>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</si>
  <si>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</si>
  <si>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</si>
  <si>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</si>
  <si>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</si>
  <si>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</si>
  <si>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</si>
  <si>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</si>
  <si>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</si>
  <si>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</si>
  <si>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</si>
  <si>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</si>
  <si>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</si>
  <si>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</si>
  <si>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</si>
  <si>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</si>
  <si>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</si>
  <si>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</si>
  <si>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</si>
  <si>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</si>
  <si>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</si>
  <si>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</si>
  <si>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</si>
  <si>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</si>
  <si>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</si>
  <si>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</si>
  <si>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</si>
  <si>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</si>
  <si>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</si>
  <si>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</si>
  <si>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　大会要項により，参加料を添えて標記大会に参加申し込みをいたします。</t>
  </si>
  <si>
    <t>　徳島陸上競技協会長　殿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</si>
  <si>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</si>
  <si>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</si>
  <si>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女子</t>
  </si>
  <si>
    <t>所属名略称</t>
  </si>
  <si>
    <t>参加人数</t>
  </si>
  <si>
    <t>個人種目数</t>
  </si>
  <si>
    <t>リレー種目数</t>
  </si>
  <si>
    <t>参加料合計</t>
  </si>
  <si>
    <t>計</t>
  </si>
  <si>
    <t>性</t>
  </si>
  <si>
    <t>年</t>
  </si>
  <si>
    <t>種別</t>
  </si>
  <si>
    <t>種目</t>
  </si>
  <si>
    <t>男4×100mR</t>
  </si>
  <si>
    <t>女4×100mR</t>
  </si>
  <si>
    <t>選手①</t>
  </si>
  <si>
    <t>選手②</t>
  </si>
  <si>
    <t>選手③</t>
  </si>
  <si>
    <t>選手④</t>
  </si>
  <si>
    <t>選手⑤</t>
  </si>
  <si>
    <t>選手⑥</t>
  </si>
  <si>
    <t>チーム</t>
  </si>
  <si>
    <t>注2　リレーのみの参加選手も【申込一覧】に入力してください。</t>
  </si>
  <si>
    <t>所 属 名</t>
  </si>
  <si>
    <t>所   属   長</t>
  </si>
  <si>
    <t>種   別</t>
  </si>
  <si>
    <t>リレー</t>
  </si>
  <si>
    <t>注3　同種目に複数チーム参加する場合はチーム欄に「 A，B，C，・・・・ 」等をリストより選択してください。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</si>
  <si>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</si>
  <si>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</si>
  <si>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</si>
  <si>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</si>
  <si>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</si>
  <si>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</si>
  <si>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</si>
  <si>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</si>
  <si>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</si>
  <si>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</si>
  <si>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Rチーム</t>
  </si>
  <si>
    <t>注１　選手の欄にナンバーカード（半角数字）を入力してください。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</si>
  <si>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</si>
  <si>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</si>
  <si>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</si>
  <si>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</si>
  <si>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</si>
  <si>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</si>
  <si>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</si>
  <si>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</si>
  <si>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</si>
  <si>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</si>
  <si>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</si>
  <si>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</si>
  <si>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</si>
  <si>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TM</t>
  </si>
  <si>
    <t>S4</t>
  </si>
  <si>
    <t>S5</t>
  </si>
  <si>
    <t>S6</t>
  </si>
  <si>
    <t>注4　同種目に1チームの場合はチーム欄は空白でお願いします。</t>
  </si>
  <si>
    <t>氏　名</t>
  </si>
  <si>
    <t>【2】</t>
  </si>
  <si>
    <t>【3】</t>
  </si>
  <si>
    <t>【4】</t>
  </si>
  <si>
    <t>小学</t>
  </si>
  <si>
    <t>男小1000m</t>
  </si>
  <si>
    <t>男小80mH</t>
  </si>
  <si>
    <t>00770</t>
  </si>
  <si>
    <t>04170</t>
  </si>
  <si>
    <t>07170</t>
  </si>
  <si>
    <t>07370</t>
  </si>
  <si>
    <t>女小1000m</t>
  </si>
  <si>
    <t>女小80mH</t>
  </si>
  <si>
    <t>男走高跳</t>
  </si>
  <si>
    <t>男走幅跳</t>
  </si>
  <si>
    <t>女走高跳</t>
  </si>
  <si>
    <t>女走幅跳</t>
  </si>
  <si>
    <t>記入上の注意（必ずお読みください）</t>
  </si>
  <si>
    <t>【1】</t>
  </si>
  <si>
    <t>本大会専用の申込みファイルであることを確認してください。</t>
  </si>
  <si>
    <t>ファイル名を校名や団体名に変更してください。</t>
  </si>
  <si>
    <t>色のついたセルにのみ入力してください。</t>
  </si>
  <si>
    <t>例にならって記入してください。</t>
  </si>
  <si>
    <t>ナンバーの「－」ハイフンは省いて入力してください。</t>
  </si>
  <si>
    <r>
      <t>※他のデータからコピーする場合は、</t>
    </r>
    <r>
      <rPr>
        <sz val="14"/>
        <color indexed="10"/>
        <rFont val="ＭＳ Ｐゴシック"/>
        <family val="3"/>
      </rPr>
      <t>「形式を選択して貼付→値」</t>
    </r>
    <r>
      <rPr>
        <sz val="14"/>
        <color indexed="8"/>
        <rFont val="ＭＳ Ｐゴシック"/>
        <family val="3"/>
      </rPr>
      <t>でお願いします。</t>
    </r>
  </si>
  <si>
    <t>「 都道府県 」「 種別 」「 性別 」「 種目 」はプルダウンから選択してください。</t>
  </si>
  <si>
    <t>他の試合のデータとは選択が異なります。貼付せずに選択をお願いします。</t>
  </si>
  <si>
    <t>男小100m6年</t>
  </si>
  <si>
    <t>男小100m3年</t>
  </si>
  <si>
    <t>男小100m4年</t>
  </si>
  <si>
    <t>男小100m5年</t>
  </si>
  <si>
    <t>00273</t>
  </si>
  <si>
    <t>00274</t>
  </si>
  <si>
    <t>00275</t>
  </si>
  <si>
    <t>00276</t>
  </si>
  <si>
    <t>女小100m3年</t>
  </si>
  <si>
    <t>女小100m4年</t>
  </si>
  <si>
    <t>女小100m5年</t>
  </si>
  <si>
    <t>女小100m6年</t>
  </si>
  <si>
    <t>記録がない場合は空白でお願いします。</t>
  </si>
  <si>
    <t>10070</t>
  </si>
  <si>
    <t>男ｳﾞｫｰﾃｯｸｽ投</t>
  </si>
  <si>
    <t>女ｳﾞｫｰﾃｯｸｽ投</t>
  </si>
  <si>
    <r>
      <t>　　　この申込みファイルは</t>
    </r>
    <r>
      <rPr>
        <b/>
        <i/>
        <sz val="14"/>
        <color indexed="10"/>
        <rFont val="ＭＳ Ｐゴシック"/>
        <family val="3"/>
      </rPr>
      <t>「徳島県小学生1000m記録会・短距離記録会」</t>
    </r>
    <r>
      <rPr>
        <sz val="14"/>
        <color indexed="8"/>
        <rFont val="ＭＳ Ｐゴシック"/>
        <family val="3"/>
      </rPr>
      <t>です。</t>
    </r>
  </si>
  <si>
    <t>ファイルを保存して、堀北　茂生 (下記アドレス） 宛へ送信してください。</t>
  </si>
  <si>
    <t>メールアドレス　：　tksmjrtf@yahoo.co.jp</t>
  </si>
  <si>
    <t>印刷したものは，要項の宛先へ期日までに送ってください。</t>
  </si>
  <si>
    <t>入力について不明な点は，下記までご連絡ください。</t>
  </si>
  <si>
    <t>　　　阿波市陸上競技協会　　堀　北　茂　生</t>
  </si>
  <si>
    <t>　　　　　　　〒７７１－１４０２　阿波市吉野町西条字大西６－１　あわスポーツクラブ内</t>
  </si>
  <si>
    <t>　　　　　　　　　TEL　０９０－８６９１－３１９７</t>
  </si>
  <si>
    <t>徳島県小学生1000m・短距離記録会　参加申込み一覧表</t>
  </si>
  <si>
    <t>【5】</t>
  </si>
  <si>
    <t>【6】</t>
  </si>
  <si>
    <t>【7】</t>
  </si>
  <si>
    <t>【8】</t>
  </si>
  <si>
    <r>
      <t>最高記録は「秒」や「m」「．」</t>
    </r>
    <r>
      <rPr>
        <sz val="14"/>
        <color indexed="8"/>
        <rFont val="ＭＳ Ｐゴシック"/>
        <family val="3"/>
      </rPr>
      <t>などの単位は入力しないでください。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</si>
</sst>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</numFmts>
  <fonts count="3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48"/>
      <color indexed="60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9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>
      <alignment vertical="center" shrinkToFit="1"/>
    </xf>
    <xf numFmtId="179" fontId="11" fillId="0" borderId="0" xfId="0" applyNumberFormat="1" applyFont="1" applyAlignment="1">
      <alignment horizontal="right" vertical="center"/>
    </xf>
    <xf numFmtId="0" fontId="2" fillId="0" borderId="0" xfId="61" applyAlignment="1">
      <alignment/>
      <protection/>
    </xf>
    <xf numFmtId="0" fontId="2" fillId="0" borderId="0" xfId="61" applyNumberFormat="1" applyAlignment="1">
      <alignment vertical="center"/>
      <protection/>
    </xf>
    <xf numFmtId="49" fontId="2" fillId="0" borderId="0" xfId="61" applyNumberFormat="1" applyAlignment="1">
      <alignment/>
      <protection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62">
      <alignment/>
      <protection/>
    </xf>
    <xf numFmtId="0" fontId="0" fillId="0" borderId="19" xfId="0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9" fontId="11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vertical="center" shrinkToFit="1"/>
      <protection locked="0"/>
    </xf>
    <xf numFmtId="0" fontId="10" fillId="0" borderId="0" xfId="0" applyFont="1" applyFill="1" applyAlignment="1">
      <alignment horizontal="center" vertical="center" shrinkToFit="1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vertical="center" shrinkToFit="1"/>
      <protection locked="0"/>
    </xf>
    <xf numFmtId="0" fontId="0" fillId="6" borderId="21" xfId="0" applyFill="1" applyBorder="1" applyAlignment="1" applyProtection="1">
      <alignment vertical="center" shrinkToFit="1"/>
      <protection locked="0"/>
    </xf>
    <xf numFmtId="0" fontId="5" fillId="6" borderId="21" xfId="0" applyFont="1" applyFill="1" applyBorder="1" applyAlignment="1" applyProtection="1">
      <alignment horizontal="center" vertical="center" shrinkToFit="1"/>
      <protection locked="0"/>
    </xf>
    <xf numFmtId="0" fontId="0" fillId="6" borderId="21" xfId="0" applyFill="1" applyBorder="1" applyAlignment="1" applyProtection="1">
      <alignment horizontal="center" vertical="center" shrinkToFit="1"/>
      <protection locked="0"/>
    </xf>
    <xf numFmtId="177" fontId="0" fillId="6" borderId="22" xfId="0" applyNumberFormat="1" applyFill="1" applyBorder="1" applyAlignment="1" applyProtection="1">
      <alignment horizontal="center" vertical="center" shrinkToFit="1"/>
      <protection locked="0"/>
    </xf>
    <xf numFmtId="0" fontId="0" fillId="6" borderId="22" xfId="0" applyFill="1" applyBorder="1" applyAlignment="1" applyProtection="1">
      <alignment vertical="center" shrinkToFit="1"/>
      <protection locked="0"/>
    </xf>
    <xf numFmtId="0" fontId="0" fillId="6" borderId="23" xfId="0" applyFill="1" applyBorder="1" applyAlignment="1" applyProtection="1">
      <alignment vertical="center" shrinkToFit="1"/>
      <protection locked="0"/>
    </xf>
    <xf numFmtId="0" fontId="0" fillId="6" borderId="24" xfId="0" applyFill="1" applyBorder="1" applyAlignment="1" applyProtection="1">
      <alignment vertical="center" shrinkToFit="1"/>
      <protection locked="0"/>
    </xf>
    <xf numFmtId="0" fontId="5" fillId="6" borderId="24" xfId="0" applyFont="1" applyFill="1" applyBorder="1" applyAlignment="1" applyProtection="1">
      <alignment horizontal="center" vertical="center" shrinkToFit="1"/>
      <protection locked="0"/>
    </xf>
    <xf numFmtId="0" fontId="0" fillId="6" borderId="24" xfId="0" applyFill="1" applyBorder="1" applyAlignment="1" applyProtection="1">
      <alignment horizontal="center" vertical="center" shrinkToFit="1"/>
      <protection locked="0"/>
    </xf>
    <xf numFmtId="177" fontId="0" fillId="6" borderId="25" xfId="0" applyNumberFormat="1" applyFill="1" applyBorder="1" applyAlignment="1" applyProtection="1">
      <alignment horizontal="center" vertical="center" shrinkToFit="1"/>
      <protection locked="0"/>
    </xf>
    <xf numFmtId="0" fontId="0" fillId="6" borderId="25" xfId="0" applyFill="1" applyBorder="1" applyAlignment="1" applyProtection="1">
      <alignment vertical="center" shrinkToFit="1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185" fontId="0" fillId="6" borderId="26" xfId="0" applyNumberFormat="1" applyFill="1" applyBorder="1" applyAlignment="1" applyProtection="1">
      <alignment horizontal="center" vertical="center"/>
      <protection locked="0"/>
    </xf>
    <xf numFmtId="0" fontId="11" fillId="6" borderId="20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horizontal="center" vertical="center"/>
      <protection locked="0"/>
    </xf>
    <xf numFmtId="0" fontId="11" fillId="6" borderId="22" xfId="0" applyFont="1" applyFill="1" applyBorder="1" applyAlignment="1" applyProtection="1">
      <alignment horizontal="center" vertical="center"/>
      <protection locked="0"/>
    </xf>
    <xf numFmtId="185" fontId="0" fillId="6" borderId="27" xfId="0" applyNumberForma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horizontal="center" vertical="center"/>
      <protection locked="0"/>
    </xf>
    <xf numFmtId="0" fontId="11" fillId="6" borderId="24" xfId="0" applyFont="1" applyFill="1" applyBorder="1" applyAlignment="1" applyProtection="1">
      <alignment horizontal="center" vertical="center"/>
      <protection locked="0"/>
    </xf>
    <xf numFmtId="0" fontId="11" fillId="6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4" fillId="0" borderId="0" xfId="61" applyNumberFormat="1" applyFont="1" applyFill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49" fontId="3" fillId="0" borderId="0" xfId="61" applyNumberFormat="1" applyFont="1" applyFill="1" applyAlignment="1">
      <alignment horizontal="center" vertical="center" shrinkToFit="1"/>
      <protection/>
    </xf>
    <xf numFmtId="49" fontId="4" fillId="0" borderId="0" xfId="0" applyNumberFormat="1" applyFont="1" applyFill="1" applyAlignment="1">
      <alignment horizontal="right" vertical="center" shrinkToFit="1"/>
    </xf>
    <xf numFmtId="49" fontId="4" fillId="0" borderId="0" xfId="61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7" fillId="6" borderId="27" xfId="0" applyFont="1" applyFill="1" applyBorder="1" applyAlignment="1" applyProtection="1">
      <alignment horizontal="center" vertical="center"/>
      <protection locked="0"/>
    </xf>
    <xf numFmtId="0" fontId="7" fillId="6" borderId="28" xfId="0" applyFont="1" applyFill="1" applyBorder="1" applyAlignment="1" applyProtection="1">
      <alignment horizontal="center" vertical="center"/>
      <protection locked="0"/>
    </xf>
    <xf numFmtId="0" fontId="7" fillId="6" borderId="2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9" fontId="11" fillId="0" borderId="0" xfId="0" applyNumberFormat="1" applyFont="1" applyAlignment="1">
      <alignment horizontal="right" vertical="center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10" fillId="6" borderId="10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6" fontId="0" fillId="0" borderId="23" xfId="0" applyNumberFormat="1" applyBorder="1" applyAlignment="1">
      <alignment horizontal="center" vertical="center"/>
    </xf>
    <xf numFmtId="6" fontId="0" fillId="0" borderId="2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6" fontId="0" fillId="0" borderId="24" xfId="0" applyNumberFormat="1" applyBorder="1" applyAlignment="1">
      <alignment horizontal="center" vertical="center"/>
    </xf>
    <xf numFmtId="6" fontId="0" fillId="0" borderId="25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10</xdr:row>
      <xdr:rowOff>57150</xdr:rowOff>
    </xdr:from>
    <xdr:to>
      <xdr:col>1</xdr:col>
      <xdr:colOff>6715125</xdr:colOff>
      <xdr:row>12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38450"/>
          <a:ext cx="7058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7</xdr:row>
      <xdr:rowOff>133350</xdr:rowOff>
    </xdr:from>
    <xdr:to>
      <xdr:col>11</xdr:col>
      <xdr:colOff>609600</xdr:colOff>
      <xdr:row>7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2954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8</xdr:row>
      <xdr:rowOff>123825</xdr:rowOff>
    </xdr:from>
    <xdr:to>
      <xdr:col>4</xdr:col>
      <xdr:colOff>209550</xdr:colOff>
      <xdr:row>8</xdr:row>
      <xdr:rowOff>304800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7145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4"/>
  <sheetViews>
    <sheetView showGridLines="0" tabSelected="1" zoomScalePageLayoutView="0" workbookViewId="0" topLeftCell="A1">
      <selection activeCell="B10" sqref="B10"/>
    </sheetView>
  </sheetViews>
  <sheetFormatPr defaultColWidth="9.00390625" defaultRowHeight="13.5"/>
  <cols>
    <col min="1" max="1" width="6.75390625" style="0" bestFit="1" customWidth="1"/>
    <col min="2" max="2" width="89.75390625" style="0" customWidth="1"/>
  </cols>
  <sheetData>
    <row r="1" spans="1:2" ht="55.5">
      <c r="A1" s="80" t="s">
        <v>136</v>
      </c>
      <c r="B1" s="80"/>
    </row>
    <row r="3" spans="1:2" s="69" customFormat="1" ht="18.75" customHeight="1">
      <c r="A3" s="69" t="s">
        <v>137</v>
      </c>
      <c r="B3" s="69" t="s">
        <v>138</v>
      </c>
    </row>
    <row r="4" s="69" customFormat="1" ht="18.75" customHeight="1">
      <c r="B4" s="79" t="s">
        <v>162</v>
      </c>
    </row>
    <row r="5" spans="1:2" s="69" customFormat="1" ht="18.75" customHeight="1">
      <c r="A5" s="69" t="s">
        <v>120</v>
      </c>
      <c r="B5" s="69" t="s">
        <v>139</v>
      </c>
    </row>
    <row r="6" spans="1:2" s="69" customFormat="1" ht="18.75" customHeight="1">
      <c r="A6" s="69" t="s">
        <v>121</v>
      </c>
      <c r="B6" s="69" t="s">
        <v>140</v>
      </c>
    </row>
    <row r="7" spans="1:2" s="69" customFormat="1" ht="18.75" customHeight="1">
      <c r="A7" s="69" t="s">
        <v>122</v>
      </c>
      <c r="B7" s="69" t="s">
        <v>141</v>
      </c>
    </row>
    <row r="8" s="69" customFormat="1" ht="18.75" customHeight="1">
      <c r="B8" s="79" t="s">
        <v>175</v>
      </c>
    </row>
    <row r="9" s="69" customFormat="1" ht="18.75" customHeight="1">
      <c r="B9" s="69" t="s">
        <v>142</v>
      </c>
    </row>
    <row r="10" s="69" customFormat="1" ht="18.75" customHeight="1">
      <c r="B10" s="69" t="s">
        <v>158</v>
      </c>
    </row>
    <row r="11" s="69" customFormat="1" ht="18.75" customHeight="1"/>
    <row r="12" s="69" customFormat="1" ht="18.75" customHeight="1"/>
    <row r="13" s="69" customFormat="1" ht="18.75" customHeight="1"/>
    <row r="14" s="69" customFormat="1" ht="18.75" customHeight="1">
      <c r="B14" s="69" t="s">
        <v>143</v>
      </c>
    </row>
    <row r="15" s="69" customFormat="1" ht="18.75" customHeight="1">
      <c r="B15" s="78"/>
    </row>
    <row r="16" spans="1:2" s="69" customFormat="1" ht="18.75" customHeight="1">
      <c r="A16" s="79" t="s">
        <v>171</v>
      </c>
      <c r="B16" s="70" t="s">
        <v>144</v>
      </c>
    </row>
    <row r="17" s="69" customFormat="1" ht="18.75" customHeight="1">
      <c r="B17" s="77" t="s">
        <v>145</v>
      </c>
    </row>
    <row r="18" spans="1:2" s="69" customFormat="1" ht="18.75" customHeight="1">
      <c r="A18" s="79" t="s">
        <v>172</v>
      </c>
      <c r="B18" s="79" t="s">
        <v>163</v>
      </c>
    </row>
    <row r="19" s="69" customFormat="1" ht="17.25">
      <c r="B19" s="79" t="s">
        <v>164</v>
      </c>
    </row>
    <row r="20" spans="1:2" s="69" customFormat="1" ht="17.25">
      <c r="A20" s="79" t="s">
        <v>173</v>
      </c>
      <c r="B20" s="79" t="s">
        <v>165</v>
      </c>
    </row>
    <row r="21" spans="1:2" s="69" customFormat="1" ht="17.25">
      <c r="A21" s="79" t="s">
        <v>174</v>
      </c>
      <c r="B21" s="79" t="s">
        <v>166</v>
      </c>
    </row>
    <row r="22" s="69" customFormat="1" ht="17.25">
      <c r="B22" s="79" t="s">
        <v>167</v>
      </c>
    </row>
    <row r="23" s="69" customFormat="1" ht="17.25">
      <c r="B23" s="79" t="s">
        <v>168</v>
      </c>
    </row>
    <row r="24" s="69" customFormat="1" ht="17.25">
      <c r="B24" s="79" t="s">
        <v>169</v>
      </c>
    </row>
    <row r="25" s="69" customFormat="1" ht="17.25"/>
    <row r="26" s="69" customFormat="1" ht="17.25"/>
    <row r="27" s="69" customFormat="1" ht="17.25"/>
    <row r="28" s="69" customFormat="1" ht="17.25"/>
    <row r="29" s="69" customFormat="1" ht="17.25"/>
  </sheetData>
  <sheetProtection/>
  <mergeCells count="1"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99"/>
  <sheetViews>
    <sheetView showGridLines="0" zoomScalePageLayoutView="0" workbookViewId="0" topLeftCell="A1">
      <selection activeCell="C3" sqref="C3"/>
    </sheetView>
  </sheetViews>
  <sheetFormatPr defaultColWidth="0" defaultRowHeight="13.5"/>
  <cols>
    <col min="1" max="1" width="3.50390625" style="0" bestFit="1" customWidth="1"/>
    <col min="2" max="2" width="6.50390625" style="0" bestFit="1" customWidth="1"/>
    <col min="3" max="3" width="13.75390625" style="0" customWidth="1"/>
    <col min="4" max="4" width="10.75390625" style="6" customWidth="1"/>
    <col min="5" max="6" width="3.375" style="1" bestFit="1" customWidth="1"/>
    <col min="7" max="7" width="11.00390625" style="18" customWidth="1"/>
    <col min="8" max="8" width="9.00390625" style="0" customWidth="1"/>
    <col min="9" max="9" width="11.00390625" style="18" customWidth="1"/>
    <col min="10" max="10" width="9.00390625" style="0" customWidth="1"/>
    <col min="11" max="11" width="11.00390625" style="18" customWidth="1"/>
    <col min="12" max="12" width="9.00390625" style="0" customWidth="1"/>
    <col min="13" max="13" width="0.74609375" style="8" customWidth="1"/>
  </cols>
  <sheetData>
    <row r="1" spans="1:13" ht="21">
      <c r="A1" s="93" t="s">
        <v>170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40"/>
    </row>
    <row r="2" spans="1:13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0"/>
    </row>
    <row r="3" spans="1:13" ht="21">
      <c r="A3" s="3"/>
      <c r="B3" s="3"/>
      <c r="C3" s="3"/>
      <c r="D3" s="5"/>
      <c r="E3" s="3"/>
      <c r="F3" s="3"/>
      <c r="G3" s="46"/>
      <c r="H3" s="40"/>
      <c r="I3" s="17"/>
      <c r="J3" s="86">
        <f ca="1">TODAY()</f>
        <v>42526</v>
      </c>
      <c r="K3" s="86"/>
      <c r="L3" s="86"/>
      <c r="M3" s="41"/>
    </row>
    <row r="4" spans="1:13" ht="7.5" customHeight="1">
      <c r="A4" s="3"/>
      <c r="B4" s="3"/>
      <c r="C4" s="3"/>
      <c r="D4" s="5"/>
      <c r="E4" s="3"/>
      <c r="F4" s="3"/>
      <c r="G4" s="17"/>
      <c r="H4" s="3"/>
      <c r="I4" s="17"/>
      <c r="J4" s="30"/>
      <c r="K4" s="30"/>
      <c r="L4" s="30"/>
      <c r="M4" s="41"/>
    </row>
    <row r="5" spans="1:11" ht="13.5">
      <c r="A5" s="94" t="s">
        <v>60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3.5">
      <c r="A6" s="94" t="s">
        <v>59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7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ht="33.75" customHeight="1">
      <c r="A8" s="84" t="s">
        <v>84</v>
      </c>
      <c r="B8" s="84"/>
      <c r="C8" s="81"/>
      <c r="D8" s="82"/>
      <c r="E8" s="82"/>
      <c r="F8" s="82"/>
      <c r="G8" s="83"/>
      <c r="H8" s="84" t="s">
        <v>85</v>
      </c>
      <c r="I8" s="85"/>
      <c r="J8" s="81"/>
      <c r="K8" s="82"/>
      <c r="L8" s="83"/>
      <c r="M8" s="42"/>
    </row>
    <row r="9" spans="1:13" ht="33.75" customHeight="1">
      <c r="A9" s="84" t="s">
        <v>61</v>
      </c>
      <c r="B9" s="84"/>
      <c r="C9" s="87"/>
      <c r="D9" s="87"/>
      <c r="E9" s="87"/>
      <c r="F9" s="88" t="s">
        <v>62</v>
      </c>
      <c r="G9" s="84"/>
      <c r="H9" s="89"/>
      <c r="I9" s="89"/>
      <c r="J9" s="89"/>
      <c r="K9" s="89"/>
      <c r="L9" s="89"/>
      <c r="M9" s="43"/>
    </row>
    <row r="10" ht="7.5" customHeight="1"/>
    <row r="11" spans="2:11" ht="27">
      <c r="B11" s="2" t="s">
        <v>8</v>
      </c>
      <c r="C11" s="47"/>
      <c r="D11" s="84" t="s">
        <v>64</v>
      </c>
      <c r="E11" s="85"/>
      <c r="F11" s="90"/>
      <c r="G11" s="90"/>
      <c r="H11" s="90"/>
      <c r="I11" s="26" t="s">
        <v>86</v>
      </c>
      <c r="J11" s="90" t="s">
        <v>123</v>
      </c>
      <c r="K11" s="90"/>
    </row>
    <row r="12" ht="7.5" customHeight="1"/>
    <row r="13" spans="3:11" ht="13.5">
      <c r="C13" s="13"/>
      <c r="D13" s="113" t="s">
        <v>58</v>
      </c>
      <c r="E13" s="114"/>
      <c r="F13" s="115" t="s">
        <v>63</v>
      </c>
      <c r="G13" s="116"/>
      <c r="H13" s="84" t="s">
        <v>69</v>
      </c>
      <c r="I13" s="84"/>
      <c r="J13" s="28" t="s">
        <v>101</v>
      </c>
      <c r="K13" s="29">
        <f>IF(J11="","",INDEX('名前'!$G$32:$G$35,MATCH('申込一覧'!J11,種別,0)))</f>
        <v>500</v>
      </c>
    </row>
    <row r="14" spans="3:11" ht="13.5">
      <c r="C14" s="14" t="s">
        <v>65</v>
      </c>
      <c r="D14" s="102">
        <f>COUNTIF($F$20:$F$99,1)</f>
        <v>0</v>
      </c>
      <c r="E14" s="103"/>
      <c r="F14" s="91">
        <f>COUNTIF($F$20:$F$99,2)</f>
        <v>0</v>
      </c>
      <c r="G14" s="92"/>
      <c r="H14" s="104">
        <f>SUM(D14:G14)</f>
        <v>0</v>
      </c>
      <c r="I14" s="104"/>
      <c r="J14" s="28" t="s">
        <v>87</v>
      </c>
      <c r="K14" s="29">
        <f>IF(J11="","",INDEX('名前'!$H$32:$H$35,MATCH('申込一覧'!J11,種別,0)))</f>
        <v>1200</v>
      </c>
    </row>
    <row r="15" spans="3:9" ht="13.5">
      <c r="C15" s="15" t="s">
        <v>66</v>
      </c>
      <c r="D15" s="98">
        <f>COUNTIF($G$20:$G$99:$I$20:$I$99:$K$20:$K$99,"男"&amp;"*")</f>
        <v>0</v>
      </c>
      <c r="E15" s="99"/>
      <c r="F15" s="107">
        <f>COUNTIF($G$20:$G$99:$I$20:$I$99:$K$20:$K$99,"女"&amp;"*")</f>
        <v>0</v>
      </c>
      <c r="G15" s="108"/>
      <c r="H15" s="95">
        <f>SUM(D15:G15)</f>
        <v>0</v>
      </c>
      <c r="I15" s="95"/>
    </row>
    <row r="16" spans="3:9" ht="13.5">
      <c r="C16" s="16" t="s">
        <v>67</v>
      </c>
      <c r="D16" s="100">
        <f>COUNTIF(リレー!$A$11:$A$25,"男"&amp;"*")</f>
        <v>0</v>
      </c>
      <c r="E16" s="101"/>
      <c r="F16" s="109">
        <f>COUNTIF(リレー!$A$11:$A$25,"女"&amp;"*")</f>
        <v>0</v>
      </c>
      <c r="G16" s="110"/>
      <c r="H16" s="96">
        <f>SUM(D16:G16)</f>
        <v>0</v>
      </c>
      <c r="I16" s="96"/>
    </row>
    <row r="17" spans="3:9" ht="13.5">
      <c r="C17" s="13" t="s">
        <v>68</v>
      </c>
      <c r="D17" s="105">
        <f>IF(J11="","",$D$15*$K$13+$D$16*$K$14)</f>
        <v>0</v>
      </c>
      <c r="E17" s="106"/>
      <c r="F17" s="111">
        <f>IF(J11="","",$F$15*$K$13+$F$16*$K$14)</f>
        <v>0</v>
      </c>
      <c r="G17" s="112"/>
      <c r="H17" s="97">
        <f>SUM(D17:G17)</f>
        <v>0</v>
      </c>
      <c r="I17" s="97"/>
    </row>
    <row r="18" ht="7.5" customHeight="1"/>
    <row r="19" spans="1:23" s="1" customFormat="1" ht="17.25" customHeight="1" thickBot="1">
      <c r="A19" s="20" t="s">
        <v>4</v>
      </c>
      <c r="B19" s="19" t="s">
        <v>0</v>
      </c>
      <c r="C19" s="21" t="s">
        <v>119</v>
      </c>
      <c r="D19" s="22" t="s">
        <v>1</v>
      </c>
      <c r="E19" s="21" t="s">
        <v>71</v>
      </c>
      <c r="F19" s="23" t="s">
        <v>70</v>
      </c>
      <c r="G19" s="19" t="s">
        <v>5</v>
      </c>
      <c r="H19" s="23" t="s">
        <v>3</v>
      </c>
      <c r="I19" s="19" t="s">
        <v>6</v>
      </c>
      <c r="J19" s="23" t="s">
        <v>3</v>
      </c>
      <c r="K19" s="19" t="s">
        <v>7</v>
      </c>
      <c r="L19" s="23" t="s">
        <v>3</v>
      </c>
      <c r="M19" s="44"/>
      <c r="N19" s="31"/>
      <c r="O19" s="31"/>
      <c r="P19" s="32"/>
      <c r="Q19" s="31"/>
      <c r="R19" s="31"/>
      <c r="S19" s="31"/>
      <c r="T19" s="31"/>
      <c r="U19" s="33"/>
      <c r="V19" s="33"/>
      <c r="W19" s="33"/>
    </row>
    <row r="20" spans="1:16" ht="17.25" customHeight="1" thickTop="1">
      <c r="A20" s="24">
        <v>1</v>
      </c>
      <c r="B20" s="48"/>
      <c r="C20" s="49"/>
      <c r="D20" s="50"/>
      <c r="E20" s="51"/>
      <c r="F20" s="52"/>
      <c r="G20" s="48"/>
      <c r="H20" s="53"/>
      <c r="I20" s="48"/>
      <c r="J20" s="53"/>
      <c r="K20" s="48"/>
      <c r="L20" s="53"/>
      <c r="M20" s="45"/>
      <c r="N20">
        <f>IF(G20="","",INDEX('名前'!$N$4:$N$47,MATCH('申込一覧'!G20,'名前'!$M$4:$M$47,0)))</f>
      </c>
      <c r="O20">
        <f>IF(I20="","",INDEX('名前'!$N$4:$N$47,MATCH('申込一覧'!I20,'名前'!$M$4:$M$47,0)))</f>
      </c>
      <c r="P20">
        <f>IF(K20="","",INDEX('名前'!$N$4:$N$47,MATCH('申込一覧'!K20,'名前'!$M$4:$M$47,0)))</f>
      </c>
    </row>
    <row r="21" spans="1:16" ht="17.25" customHeight="1">
      <c r="A21" s="25">
        <v>2</v>
      </c>
      <c r="B21" s="54"/>
      <c r="C21" s="55"/>
      <c r="D21" s="56"/>
      <c r="E21" s="57"/>
      <c r="F21" s="58"/>
      <c r="G21" s="54"/>
      <c r="H21" s="59"/>
      <c r="I21" s="54"/>
      <c r="J21" s="59"/>
      <c r="K21" s="54"/>
      <c r="L21" s="59"/>
      <c r="M21" s="45"/>
      <c r="N21">
        <f>IF(G21="","",INDEX('名前'!$N$4:$N$47,MATCH('申込一覧'!G21,'名前'!$M$4:$M$47,0)))</f>
      </c>
      <c r="O21">
        <f>IF(I21="","",INDEX('名前'!$N$4:$N$47,MATCH('申込一覧'!I21,'名前'!$M$4:$M$47,0)))</f>
      </c>
      <c r="P21">
        <f>IF(K21="","",INDEX('名前'!$N$4:$N$47,MATCH('申込一覧'!K21,'名前'!$M$4:$M$47,0)))</f>
      </c>
    </row>
    <row r="22" spans="1:16" ht="17.25" customHeight="1">
      <c r="A22" s="25">
        <v>3</v>
      </c>
      <c r="B22" s="54"/>
      <c r="C22" s="55"/>
      <c r="D22" s="56"/>
      <c r="E22" s="57"/>
      <c r="F22" s="58"/>
      <c r="G22" s="54"/>
      <c r="H22" s="59"/>
      <c r="I22" s="54"/>
      <c r="J22" s="59"/>
      <c r="K22" s="54"/>
      <c r="L22" s="59"/>
      <c r="M22" s="45"/>
      <c r="N22">
        <f>IF(G22="","",INDEX('名前'!$N$4:$N$47,MATCH('申込一覧'!G22,'名前'!$M$4:$M$47,0)))</f>
      </c>
      <c r="O22">
        <f>IF(I22="","",INDEX('名前'!$N$4:$N$47,MATCH('申込一覧'!I22,'名前'!$M$4:$M$47,0)))</f>
      </c>
      <c r="P22">
        <f>IF(K22="","",INDEX('名前'!$N$4:$N$47,MATCH('申込一覧'!K22,'名前'!$M$4:$M$47,0)))</f>
      </c>
    </row>
    <row r="23" spans="1:16" ht="17.25" customHeight="1">
      <c r="A23" s="25">
        <v>4</v>
      </c>
      <c r="B23" s="54"/>
      <c r="C23" s="55"/>
      <c r="D23" s="56"/>
      <c r="E23" s="57"/>
      <c r="F23" s="58"/>
      <c r="G23" s="54"/>
      <c r="H23" s="59"/>
      <c r="I23" s="54"/>
      <c r="J23" s="59"/>
      <c r="K23" s="54"/>
      <c r="L23" s="59"/>
      <c r="M23" s="45"/>
      <c r="N23">
        <f>IF(G23="","",INDEX('名前'!$N$4:$N$47,MATCH('申込一覧'!G23,'名前'!$M$4:$M$47,0)))</f>
      </c>
      <c r="O23">
        <f>IF(I23="","",INDEX('名前'!$N$4:$N$47,MATCH('申込一覧'!I23,'名前'!$M$4:$M$47,0)))</f>
      </c>
      <c r="P23">
        <f>IF(K23="","",INDEX('名前'!$N$4:$N$47,MATCH('申込一覧'!K23,'名前'!$M$4:$M$47,0)))</f>
      </c>
    </row>
    <row r="24" spans="1:16" ht="17.25" customHeight="1">
      <c r="A24" s="25">
        <v>5</v>
      </c>
      <c r="B24" s="54"/>
      <c r="C24" s="55"/>
      <c r="D24" s="56"/>
      <c r="E24" s="57"/>
      <c r="F24" s="58"/>
      <c r="G24" s="54"/>
      <c r="H24" s="59"/>
      <c r="I24" s="54"/>
      <c r="J24" s="59"/>
      <c r="K24" s="54"/>
      <c r="L24" s="59"/>
      <c r="M24" s="45"/>
      <c r="N24">
        <f>IF(G24="","",INDEX('名前'!$N$4:$N$47,MATCH('申込一覧'!G24,'名前'!$M$4:$M$47,0)))</f>
      </c>
      <c r="O24">
        <f>IF(I24="","",INDEX('名前'!$N$4:$N$47,MATCH('申込一覧'!I24,'名前'!$M$4:$M$47,0)))</f>
      </c>
      <c r="P24">
        <f>IF(K24="","",INDEX('名前'!$N$4:$N$47,MATCH('申込一覧'!K24,'名前'!$M$4:$M$47,0)))</f>
      </c>
    </row>
    <row r="25" spans="1:16" ht="17.25" customHeight="1">
      <c r="A25" s="25">
        <v>6</v>
      </c>
      <c r="B25" s="54"/>
      <c r="C25" s="55"/>
      <c r="D25" s="56"/>
      <c r="E25" s="57"/>
      <c r="F25" s="58"/>
      <c r="G25" s="54"/>
      <c r="H25" s="59"/>
      <c r="I25" s="54"/>
      <c r="J25" s="59"/>
      <c r="K25" s="54"/>
      <c r="L25" s="59"/>
      <c r="M25" s="45"/>
      <c r="N25">
        <f>IF(G25="","",INDEX('名前'!$N$4:$N$47,MATCH('申込一覧'!G25,'名前'!$M$4:$M$47,0)))</f>
      </c>
      <c r="O25">
        <f>IF(I25="","",INDEX('名前'!$N$4:$N$47,MATCH('申込一覧'!I25,'名前'!$M$4:$M$47,0)))</f>
      </c>
      <c r="P25">
        <f>IF(K25="","",INDEX('名前'!$N$4:$N$47,MATCH('申込一覧'!K25,'名前'!$M$4:$M$47,0)))</f>
      </c>
    </row>
    <row r="26" spans="1:16" ht="17.25" customHeight="1">
      <c r="A26" s="25">
        <v>7</v>
      </c>
      <c r="B26" s="54"/>
      <c r="C26" s="55"/>
      <c r="D26" s="56"/>
      <c r="E26" s="57"/>
      <c r="F26" s="58"/>
      <c r="G26" s="54"/>
      <c r="H26" s="59"/>
      <c r="I26" s="54"/>
      <c r="J26" s="59"/>
      <c r="K26" s="54"/>
      <c r="L26" s="59"/>
      <c r="M26" s="45"/>
      <c r="N26">
        <f>IF(G26="","",INDEX('名前'!$N$4:$N$47,MATCH('申込一覧'!G26,'名前'!$M$4:$M$47,0)))</f>
      </c>
      <c r="O26">
        <f>IF(I26="","",INDEX('名前'!$N$4:$N$47,MATCH('申込一覧'!I26,'名前'!$M$4:$M$47,0)))</f>
      </c>
      <c r="P26">
        <f>IF(K26="","",INDEX('名前'!$N$4:$N$47,MATCH('申込一覧'!K26,'名前'!$M$4:$M$47,0)))</f>
      </c>
    </row>
    <row r="27" spans="1:16" ht="17.25" customHeight="1">
      <c r="A27" s="25">
        <v>8</v>
      </c>
      <c r="B27" s="54"/>
      <c r="C27" s="55"/>
      <c r="D27" s="56"/>
      <c r="E27" s="57"/>
      <c r="F27" s="58"/>
      <c r="G27" s="54"/>
      <c r="H27" s="59"/>
      <c r="I27" s="54"/>
      <c r="J27" s="59"/>
      <c r="K27" s="54"/>
      <c r="L27" s="59"/>
      <c r="M27" s="45"/>
      <c r="N27">
        <f>IF(G27="","",INDEX('名前'!$N$4:$N$47,MATCH('申込一覧'!G27,'名前'!$M$4:$M$47,0)))</f>
      </c>
      <c r="O27">
        <f>IF(I27="","",INDEX('名前'!$N$4:$N$47,MATCH('申込一覧'!I27,'名前'!$M$4:$M$47,0)))</f>
      </c>
      <c r="P27">
        <f>IF(K27="","",INDEX('名前'!$N$4:$N$47,MATCH('申込一覧'!K27,'名前'!$M$4:$M$47,0)))</f>
      </c>
    </row>
    <row r="28" spans="1:16" ht="17.25" customHeight="1">
      <c r="A28" s="25">
        <v>9</v>
      </c>
      <c r="B28" s="54"/>
      <c r="C28" s="55"/>
      <c r="D28" s="56"/>
      <c r="E28" s="57"/>
      <c r="F28" s="58"/>
      <c r="G28" s="54"/>
      <c r="H28" s="59"/>
      <c r="I28" s="54"/>
      <c r="J28" s="59"/>
      <c r="K28" s="54"/>
      <c r="L28" s="59"/>
      <c r="M28" s="45"/>
      <c r="N28">
        <f>IF(G28="","",INDEX('名前'!$N$4:$N$47,MATCH('申込一覧'!G28,'名前'!$M$4:$M$47,0)))</f>
      </c>
      <c r="O28">
        <f>IF(I28="","",INDEX('名前'!$N$4:$N$47,MATCH('申込一覧'!I28,'名前'!$M$4:$M$47,0)))</f>
      </c>
      <c r="P28">
        <f>IF(K28="","",INDEX('名前'!$N$4:$N$47,MATCH('申込一覧'!K28,'名前'!$M$4:$M$47,0)))</f>
      </c>
    </row>
    <row r="29" spans="1:16" ht="17.25" customHeight="1">
      <c r="A29" s="25">
        <v>10</v>
      </c>
      <c r="B29" s="54"/>
      <c r="C29" s="55"/>
      <c r="D29" s="56"/>
      <c r="E29" s="57"/>
      <c r="F29" s="58"/>
      <c r="G29" s="54"/>
      <c r="H29" s="59"/>
      <c r="I29" s="54"/>
      <c r="J29" s="59"/>
      <c r="K29" s="54"/>
      <c r="L29" s="59"/>
      <c r="M29" s="45"/>
      <c r="N29">
        <f>IF(G29="","",INDEX('名前'!$N$4:$N$47,MATCH('申込一覧'!G29,'名前'!$M$4:$M$47,0)))</f>
      </c>
      <c r="O29">
        <f>IF(I29="","",INDEX('名前'!$N$4:$N$47,MATCH('申込一覧'!I29,'名前'!$M$4:$M$47,0)))</f>
      </c>
      <c r="P29">
        <f>IF(K29="","",INDEX('名前'!$N$4:$N$47,MATCH('申込一覧'!K29,'名前'!$M$4:$M$47,0)))</f>
      </c>
    </row>
    <row r="30" spans="1:16" ht="17.25" customHeight="1">
      <c r="A30" s="25">
        <v>11</v>
      </c>
      <c r="B30" s="54"/>
      <c r="C30" s="55"/>
      <c r="D30" s="56"/>
      <c r="E30" s="57"/>
      <c r="F30" s="58"/>
      <c r="G30" s="54"/>
      <c r="H30" s="59"/>
      <c r="I30" s="54"/>
      <c r="J30" s="59"/>
      <c r="K30" s="54"/>
      <c r="L30" s="59"/>
      <c r="M30" s="45"/>
      <c r="N30">
        <f>IF(G30="","",INDEX('名前'!$N$4:$N$47,MATCH('申込一覧'!G30,'名前'!$M$4:$M$47,0)))</f>
      </c>
      <c r="O30">
        <f>IF(I30="","",INDEX('名前'!$N$4:$N$47,MATCH('申込一覧'!I30,'名前'!$M$4:$M$47,0)))</f>
      </c>
      <c r="P30">
        <f>IF(K30="","",INDEX('名前'!$N$4:$N$47,MATCH('申込一覧'!K30,'名前'!$M$4:$M$47,0)))</f>
      </c>
    </row>
    <row r="31" spans="1:16" ht="17.25" customHeight="1">
      <c r="A31" s="25">
        <v>12</v>
      </c>
      <c r="B31" s="54"/>
      <c r="C31" s="55"/>
      <c r="D31" s="56"/>
      <c r="E31" s="57"/>
      <c r="F31" s="58"/>
      <c r="G31" s="54"/>
      <c r="H31" s="59"/>
      <c r="I31" s="54"/>
      <c r="J31" s="59"/>
      <c r="K31" s="54"/>
      <c r="L31" s="59"/>
      <c r="M31" s="45"/>
      <c r="N31">
        <f>IF(G31="","",INDEX('名前'!$N$4:$N$47,MATCH('申込一覧'!G31,'名前'!$M$4:$M$47,0)))</f>
      </c>
      <c r="O31">
        <f>IF(I31="","",INDEX('名前'!$N$4:$N$47,MATCH('申込一覧'!I31,'名前'!$M$4:$M$47,0)))</f>
      </c>
      <c r="P31">
        <f>IF(K31="","",INDEX('名前'!$N$4:$N$47,MATCH('申込一覧'!K31,'名前'!$M$4:$M$47,0)))</f>
      </c>
    </row>
    <row r="32" spans="1:16" ht="17.25" customHeight="1">
      <c r="A32" s="25">
        <v>13</v>
      </c>
      <c r="B32" s="54"/>
      <c r="C32" s="55"/>
      <c r="D32" s="56"/>
      <c r="E32" s="57"/>
      <c r="F32" s="58"/>
      <c r="G32" s="54"/>
      <c r="H32" s="59"/>
      <c r="I32" s="54"/>
      <c r="J32" s="59"/>
      <c r="K32" s="54"/>
      <c r="L32" s="59"/>
      <c r="M32" s="45"/>
      <c r="N32">
        <f>IF(G32="","",INDEX('名前'!$N$4:$N$47,MATCH('申込一覧'!G32,'名前'!$M$4:$M$47,0)))</f>
      </c>
      <c r="O32">
        <f>IF(I32="","",INDEX('名前'!$N$4:$N$47,MATCH('申込一覧'!I32,'名前'!$M$4:$M$47,0)))</f>
      </c>
      <c r="P32">
        <f>IF(K32="","",INDEX('名前'!$N$4:$N$47,MATCH('申込一覧'!K32,'名前'!$M$4:$M$47,0)))</f>
      </c>
    </row>
    <row r="33" spans="1:16" ht="17.25" customHeight="1">
      <c r="A33" s="25">
        <v>14</v>
      </c>
      <c r="B33" s="54"/>
      <c r="C33" s="55"/>
      <c r="D33" s="56"/>
      <c r="E33" s="57"/>
      <c r="F33" s="58"/>
      <c r="G33" s="54"/>
      <c r="H33" s="59"/>
      <c r="I33" s="54"/>
      <c r="J33" s="59"/>
      <c r="K33" s="54"/>
      <c r="L33" s="59"/>
      <c r="M33" s="45"/>
      <c r="N33">
        <f>IF(G33="","",INDEX('名前'!$N$4:$N$47,MATCH('申込一覧'!G33,'名前'!$M$4:$M$47,0)))</f>
      </c>
      <c r="O33">
        <f>IF(I33="","",INDEX('名前'!$N$4:$N$47,MATCH('申込一覧'!I33,'名前'!$M$4:$M$47,0)))</f>
      </c>
      <c r="P33">
        <f>IF(K33="","",INDEX('名前'!$N$4:$N$47,MATCH('申込一覧'!K33,'名前'!$M$4:$M$47,0)))</f>
      </c>
    </row>
    <row r="34" spans="1:16" ht="17.25" customHeight="1">
      <c r="A34" s="25">
        <v>15</v>
      </c>
      <c r="B34" s="54"/>
      <c r="C34" s="55"/>
      <c r="D34" s="56"/>
      <c r="E34" s="57"/>
      <c r="F34" s="58"/>
      <c r="G34" s="54"/>
      <c r="H34" s="59"/>
      <c r="I34" s="54"/>
      <c r="J34" s="59"/>
      <c r="K34" s="54"/>
      <c r="L34" s="59"/>
      <c r="M34" s="45"/>
      <c r="N34">
        <f>IF(G34="","",INDEX('名前'!$N$4:$N$47,MATCH('申込一覧'!G34,'名前'!$M$4:$M$47,0)))</f>
      </c>
      <c r="O34">
        <f>IF(I34="","",INDEX('名前'!$N$4:$N$47,MATCH('申込一覧'!I34,'名前'!$M$4:$M$47,0)))</f>
      </c>
      <c r="P34">
        <f>IF(K34="","",INDEX('名前'!$N$4:$N$47,MATCH('申込一覧'!K34,'名前'!$M$4:$M$47,0)))</f>
      </c>
    </row>
    <row r="35" spans="1:16" ht="17.25" customHeight="1">
      <c r="A35" s="25">
        <v>16</v>
      </c>
      <c r="B35" s="54"/>
      <c r="C35" s="55"/>
      <c r="D35" s="56"/>
      <c r="E35" s="57"/>
      <c r="F35" s="58"/>
      <c r="G35" s="54"/>
      <c r="H35" s="59"/>
      <c r="I35" s="54"/>
      <c r="J35" s="59"/>
      <c r="K35" s="54"/>
      <c r="L35" s="59"/>
      <c r="M35" s="45"/>
      <c r="N35">
        <f>IF(G35="","",INDEX('名前'!$N$4:$N$47,MATCH('申込一覧'!G35,'名前'!$M$4:$M$47,0)))</f>
      </c>
      <c r="O35">
        <f>IF(I35="","",INDEX('名前'!$N$4:$N$47,MATCH('申込一覧'!I35,'名前'!$M$4:$M$47,0)))</f>
      </c>
      <c r="P35">
        <f>IF(K35="","",INDEX('名前'!$N$4:$N$47,MATCH('申込一覧'!K35,'名前'!$M$4:$M$47,0)))</f>
      </c>
    </row>
    <row r="36" spans="1:16" ht="17.25" customHeight="1">
      <c r="A36" s="25">
        <v>17</v>
      </c>
      <c r="B36" s="54"/>
      <c r="C36" s="55"/>
      <c r="D36" s="56"/>
      <c r="E36" s="57"/>
      <c r="F36" s="58"/>
      <c r="G36" s="54"/>
      <c r="H36" s="59"/>
      <c r="I36" s="54"/>
      <c r="J36" s="59"/>
      <c r="K36" s="54"/>
      <c r="L36" s="59"/>
      <c r="M36" s="45"/>
      <c r="N36">
        <f>IF(G36="","",INDEX('名前'!$N$4:$N$47,MATCH('申込一覧'!G36,'名前'!$M$4:$M$47,0)))</f>
      </c>
      <c r="O36">
        <f>IF(I36="","",INDEX('名前'!$N$4:$N$47,MATCH('申込一覧'!I36,'名前'!$M$4:$M$47,0)))</f>
      </c>
      <c r="P36">
        <f>IF(K36="","",INDEX('名前'!$N$4:$N$47,MATCH('申込一覧'!K36,'名前'!$M$4:$M$47,0)))</f>
      </c>
    </row>
    <row r="37" spans="1:16" ht="17.25" customHeight="1">
      <c r="A37" s="25">
        <v>18</v>
      </c>
      <c r="B37" s="54"/>
      <c r="C37" s="55"/>
      <c r="D37" s="56"/>
      <c r="E37" s="57"/>
      <c r="F37" s="58"/>
      <c r="G37" s="54"/>
      <c r="H37" s="59"/>
      <c r="I37" s="54"/>
      <c r="J37" s="59"/>
      <c r="K37" s="54"/>
      <c r="L37" s="59"/>
      <c r="M37" s="45"/>
      <c r="N37">
        <f>IF(G37="","",INDEX('名前'!$N$4:$N$47,MATCH('申込一覧'!G37,'名前'!$M$4:$M$47,0)))</f>
      </c>
      <c r="O37">
        <f>IF(I37="","",INDEX('名前'!$N$4:$N$47,MATCH('申込一覧'!I37,'名前'!$M$4:$M$47,0)))</f>
      </c>
      <c r="P37">
        <f>IF(K37="","",INDEX('名前'!$N$4:$N$47,MATCH('申込一覧'!K37,'名前'!$M$4:$M$47,0)))</f>
      </c>
    </row>
    <row r="38" spans="1:16" ht="17.25" customHeight="1">
      <c r="A38" s="25">
        <v>19</v>
      </c>
      <c r="B38" s="54"/>
      <c r="C38" s="55"/>
      <c r="D38" s="56"/>
      <c r="E38" s="57"/>
      <c r="F38" s="58"/>
      <c r="G38" s="54"/>
      <c r="H38" s="59"/>
      <c r="I38" s="54"/>
      <c r="J38" s="59"/>
      <c r="K38" s="54"/>
      <c r="L38" s="59"/>
      <c r="M38" s="45"/>
      <c r="N38">
        <f>IF(G38="","",INDEX('名前'!$N$4:$N$47,MATCH('申込一覧'!G38,'名前'!$M$4:$M$47,0)))</f>
      </c>
      <c r="O38">
        <f>IF(I38="","",INDEX('名前'!$N$4:$N$47,MATCH('申込一覧'!I38,'名前'!$M$4:$M$47,0)))</f>
      </c>
      <c r="P38">
        <f>IF(K38="","",INDEX('名前'!$N$4:$N$47,MATCH('申込一覧'!K38,'名前'!$M$4:$M$47,0)))</f>
      </c>
    </row>
    <row r="39" spans="1:16" ht="17.25" customHeight="1">
      <c r="A39" s="25">
        <v>20</v>
      </c>
      <c r="B39" s="54"/>
      <c r="C39" s="55"/>
      <c r="D39" s="56"/>
      <c r="E39" s="57"/>
      <c r="F39" s="58"/>
      <c r="G39" s="54"/>
      <c r="H39" s="59"/>
      <c r="I39" s="54"/>
      <c r="J39" s="59"/>
      <c r="K39" s="54"/>
      <c r="L39" s="59"/>
      <c r="M39" s="45"/>
      <c r="N39">
        <f>IF(G39="","",INDEX('名前'!$N$4:$N$47,MATCH('申込一覧'!G39,'名前'!$M$4:$M$47,0)))</f>
      </c>
      <c r="O39">
        <f>IF(I39="","",INDEX('名前'!$N$4:$N$47,MATCH('申込一覧'!I39,'名前'!$M$4:$M$47,0)))</f>
      </c>
      <c r="P39">
        <f>IF(K39="","",INDEX('名前'!$N$4:$N$47,MATCH('申込一覧'!K39,'名前'!$M$4:$M$47,0)))</f>
      </c>
    </row>
    <row r="40" spans="1:16" ht="17.25" customHeight="1">
      <c r="A40" s="25">
        <v>21</v>
      </c>
      <c r="B40" s="54"/>
      <c r="C40" s="55"/>
      <c r="D40" s="56"/>
      <c r="E40" s="57"/>
      <c r="F40" s="58"/>
      <c r="G40" s="54"/>
      <c r="H40" s="59"/>
      <c r="I40" s="54"/>
      <c r="J40" s="59"/>
      <c r="K40" s="54"/>
      <c r="L40" s="59"/>
      <c r="M40" s="45"/>
      <c r="N40">
        <f>IF(G40="","",INDEX('名前'!$N$4:$N$47,MATCH('申込一覧'!G40,'名前'!$M$4:$M$47,0)))</f>
      </c>
      <c r="O40">
        <f>IF(I40="","",INDEX('名前'!$N$4:$N$47,MATCH('申込一覧'!I40,'名前'!$M$4:$M$47,0)))</f>
      </c>
      <c r="P40">
        <f>IF(K40="","",INDEX('名前'!$N$4:$N$47,MATCH('申込一覧'!K40,'名前'!$M$4:$M$47,0)))</f>
      </c>
    </row>
    <row r="41" spans="1:16" ht="17.25" customHeight="1">
      <c r="A41" s="25">
        <v>22</v>
      </c>
      <c r="B41" s="54"/>
      <c r="C41" s="55"/>
      <c r="D41" s="56"/>
      <c r="E41" s="57"/>
      <c r="F41" s="58"/>
      <c r="G41" s="54"/>
      <c r="H41" s="59"/>
      <c r="I41" s="54"/>
      <c r="J41" s="59"/>
      <c r="K41" s="54"/>
      <c r="L41" s="59"/>
      <c r="M41" s="45"/>
      <c r="N41">
        <f>IF(G41="","",INDEX('名前'!$N$4:$N$47,MATCH('申込一覧'!G41,'名前'!$M$4:$M$47,0)))</f>
      </c>
      <c r="O41">
        <f>IF(I41="","",INDEX('名前'!$N$4:$N$47,MATCH('申込一覧'!I41,'名前'!$M$4:$M$47,0)))</f>
      </c>
      <c r="P41">
        <f>IF(K41="","",INDEX('名前'!$N$4:$N$47,MATCH('申込一覧'!K41,'名前'!$M$4:$M$47,0)))</f>
      </c>
    </row>
    <row r="42" spans="1:16" ht="17.25" customHeight="1">
      <c r="A42" s="25">
        <v>23</v>
      </c>
      <c r="B42" s="54"/>
      <c r="C42" s="55"/>
      <c r="D42" s="56"/>
      <c r="E42" s="57"/>
      <c r="F42" s="58"/>
      <c r="G42" s="54"/>
      <c r="H42" s="59"/>
      <c r="I42" s="54"/>
      <c r="J42" s="59"/>
      <c r="K42" s="54"/>
      <c r="L42" s="59"/>
      <c r="M42" s="45"/>
      <c r="N42">
        <f>IF(G42="","",INDEX('名前'!$N$4:$N$47,MATCH('申込一覧'!G42,'名前'!$M$4:$M$47,0)))</f>
      </c>
      <c r="O42">
        <f>IF(I42="","",INDEX('名前'!$N$4:$N$47,MATCH('申込一覧'!I42,'名前'!$M$4:$M$47,0)))</f>
      </c>
      <c r="P42">
        <f>IF(K42="","",INDEX('名前'!$N$4:$N$47,MATCH('申込一覧'!K42,'名前'!$M$4:$M$47,0)))</f>
      </c>
    </row>
    <row r="43" spans="1:16" ht="17.25" customHeight="1">
      <c r="A43" s="25">
        <v>24</v>
      </c>
      <c r="B43" s="54"/>
      <c r="C43" s="55"/>
      <c r="D43" s="56"/>
      <c r="E43" s="57"/>
      <c r="F43" s="58"/>
      <c r="G43" s="54"/>
      <c r="H43" s="59"/>
      <c r="I43" s="54"/>
      <c r="J43" s="59"/>
      <c r="K43" s="54"/>
      <c r="L43" s="59"/>
      <c r="M43" s="45"/>
      <c r="N43">
        <f>IF(G43="","",INDEX('名前'!$N$4:$N$47,MATCH('申込一覧'!G43,'名前'!$M$4:$M$47,0)))</f>
      </c>
      <c r="O43">
        <f>IF(I43="","",INDEX('名前'!$N$4:$N$47,MATCH('申込一覧'!I43,'名前'!$M$4:$M$47,0)))</f>
      </c>
      <c r="P43">
        <f>IF(K43="","",INDEX('名前'!$N$4:$N$47,MATCH('申込一覧'!K43,'名前'!$M$4:$M$47,0)))</f>
      </c>
    </row>
    <row r="44" spans="1:16" ht="17.25" customHeight="1">
      <c r="A44" s="25">
        <v>25</v>
      </c>
      <c r="B44" s="54"/>
      <c r="C44" s="55"/>
      <c r="D44" s="56"/>
      <c r="E44" s="57"/>
      <c r="F44" s="58"/>
      <c r="G44" s="54"/>
      <c r="H44" s="59"/>
      <c r="I44" s="54"/>
      <c r="J44" s="59"/>
      <c r="K44" s="54"/>
      <c r="L44" s="59"/>
      <c r="M44" s="45"/>
      <c r="N44">
        <f>IF(G44="","",INDEX('名前'!$N$4:$N$47,MATCH('申込一覧'!G44,'名前'!$M$4:$M$47,0)))</f>
      </c>
      <c r="O44">
        <f>IF(I44="","",INDEX('名前'!$N$4:$N$47,MATCH('申込一覧'!I44,'名前'!$M$4:$M$47,0)))</f>
      </c>
      <c r="P44">
        <f>IF(K44="","",INDEX('名前'!$N$4:$N$47,MATCH('申込一覧'!K44,'名前'!$M$4:$M$47,0)))</f>
      </c>
    </row>
    <row r="45" spans="1:16" ht="17.25" customHeight="1">
      <c r="A45" s="25">
        <v>26</v>
      </c>
      <c r="B45" s="54"/>
      <c r="C45" s="55"/>
      <c r="D45" s="56"/>
      <c r="E45" s="57"/>
      <c r="F45" s="58"/>
      <c r="G45" s="54"/>
      <c r="H45" s="59"/>
      <c r="I45" s="54"/>
      <c r="J45" s="59"/>
      <c r="K45" s="54"/>
      <c r="L45" s="59"/>
      <c r="M45" s="45"/>
      <c r="N45">
        <f>IF(G45="","",INDEX('名前'!$N$4:$N$47,MATCH('申込一覧'!G45,'名前'!$M$4:$M$47,0)))</f>
      </c>
      <c r="O45">
        <f>IF(I45="","",INDEX('名前'!$N$4:$N$47,MATCH('申込一覧'!I45,'名前'!$M$4:$M$47,0)))</f>
      </c>
      <c r="P45">
        <f>IF(K45="","",INDEX('名前'!$N$4:$N$47,MATCH('申込一覧'!K45,'名前'!$M$4:$M$47,0)))</f>
      </c>
    </row>
    <row r="46" spans="1:16" ht="17.25" customHeight="1">
      <c r="A46" s="25">
        <v>27</v>
      </c>
      <c r="B46" s="54"/>
      <c r="C46" s="55"/>
      <c r="D46" s="56"/>
      <c r="E46" s="57"/>
      <c r="F46" s="58"/>
      <c r="G46" s="54"/>
      <c r="H46" s="59"/>
      <c r="I46" s="54"/>
      <c r="J46" s="59"/>
      <c r="K46" s="54"/>
      <c r="L46" s="59"/>
      <c r="M46" s="45"/>
      <c r="N46">
        <f>IF(G46="","",INDEX('名前'!$N$4:$N$47,MATCH('申込一覧'!G46,'名前'!$M$4:$M$47,0)))</f>
      </c>
      <c r="O46">
        <f>IF(I46="","",INDEX('名前'!$N$4:$N$47,MATCH('申込一覧'!I46,'名前'!$M$4:$M$47,0)))</f>
      </c>
      <c r="P46">
        <f>IF(K46="","",INDEX('名前'!$N$4:$N$47,MATCH('申込一覧'!K46,'名前'!$M$4:$M$47,0)))</f>
      </c>
    </row>
    <row r="47" spans="1:16" ht="17.25" customHeight="1">
      <c r="A47" s="25">
        <v>28</v>
      </c>
      <c r="B47" s="54"/>
      <c r="C47" s="55"/>
      <c r="D47" s="56"/>
      <c r="E47" s="57"/>
      <c r="F47" s="58"/>
      <c r="G47" s="54"/>
      <c r="H47" s="59"/>
      <c r="I47" s="54"/>
      <c r="J47" s="59"/>
      <c r="K47" s="54"/>
      <c r="L47" s="59"/>
      <c r="M47" s="45"/>
      <c r="N47">
        <f>IF(G47="","",INDEX('名前'!$N$4:$N$47,MATCH('申込一覧'!G47,'名前'!$M$4:$M$47,0)))</f>
      </c>
      <c r="O47">
        <f>IF(I47="","",INDEX('名前'!$N$4:$N$47,MATCH('申込一覧'!I47,'名前'!$M$4:$M$47,0)))</f>
      </c>
      <c r="P47">
        <f>IF(K47="","",INDEX('名前'!$N$4:$N$47,MATCH('申込一覧'!K47,'名前'!$M$4:$M$47,0)))</f>
      </c>
    </row>
    <row r="48" spans="1:16" ht="17.25" customHeight="1">
      <c r="A48" s="25">
        <v>29</v>
      </c>
      <c r="B48" s="54"/>
      <c r="C48" s="55"/>
      <c r="D48" s="56"/>
      <c r="E48" s="57"/>
      <c r="F48" s="58"/>
      <c r="G48" s="54"/>
      <c r="H48" s="59"/>
      <c r="I48" s="54"/>
      <c r="J48" s="59"/>
      <c r="K48" s="54"/>
      <c r="L48" s="59"/>
      <c r="M48" s="45"/>
      <c r="N48">
        <f>IF(G48="","",INDEX('名前'!$N$4:$N$47,MATCH('申込一覧'!G48,'名前'!$M$4:$M$47,0)))</f>
      </c>
      <c r="O48">
        <f>IF(I48="","",INDEX('名前'!$N$4:$N$47,MATCH('申込一覧'!I48,'名前'!$M$4:$M$47,0)))</f>
      </c>
      <c r="P48">
        <f>IF(K48="","",INDEX('名前'!$N$4:$N$47,MATCH('申込一覧'!K48,'名前'!$M$4:$M$47,0)))</f>
      </c>
    </row>
    <row r="49" spans="1:16" ht="17.25" customHeight="1">
      <c r="A49" s="25">
        <v>30</v>
      </c>
      <c r="B49" s="54"/>
      <c r="C49" s="55"/>
      <c r="D49" s="56"/>
      <c r="E49" s="57"/>
      <c r="F49" s="58"/>
      <c r="G49" s="54"/>
      <c r="H49" s="59"/>
      <c r="I49" s="54"/>
      <c r="J49" s="59"/>
      <c r="K49" s="54"/>
      <c r="L49" s="59"/>
      <c r="M49" s="45"/>
      <c r="N49">
        <f>IF(G49="","",INDEX('名前'!$N$4:$N$47,MATCH('申込一覧'!G49,'名前'!$M$4:$M$47,0)))</f>
      </c>
      <c r="O49">
        <f>IF(I49="","",INDEX('名前'!$N$4:$N$47,MATCH('申込一覧'!I49,'名前'!$M$4:$M$47,0)))</f>
      </c>
      <c r="P49">
        <f>IF(K49="","",INDEX('名前'!$N$4:$N$47,MATCH('申込一覧'!K49,'名前'!$M$4:$M$47,0)))</f>
      </c>
    </row>
    <row r="50" spans="1:16" ht="17.25" customHeight="1">
      <c r="A50" s="25">
        <v>31</v>
      </c>
      <c r="B50" s="54"/>
      <c r="C50" s="55"/>
      <c r="D50" s="56"/>
      <c r="E50" s="57"/>
      <c r="F50" s="58"/>
      <c r="G50" s="54"/>
      <c r="H50" s="59"/>
      <c r="I50" s="54"/>
      <c r="J50" s="59"/>
      <c r="K50" s="54"/>
      <c r="L50" s="59"/>
      <c r="M50" s="45"/>
      <c r="N50">
        <f>IF(G50="","",INDEX('名前'!$N$4:$N$47,MATCH('申込一覧'!G50,'名前'!$M$4:$M$47,0)))</f>
      </c>
      <c r="O50">
        <f>IF(I50="","",INDEX('名前'!$N$4:$N$47,MATCH('申込一覧'!I50,'名前'!$M$4:$M$47,0)))</f>
      </c>
      <c r="P50">
        <f>IF(K50="","",INDEX('名前'!$N$4:$N$47,MATCH('申込一覧'!K50,'名前'!$M$4:$M$47,0)))</f>
      </c>
    </row>
    <row r="51" spans="1:16" ht="17.25" customHeight="1">
      <c r="A51" s="25">
        <v>32</v>
      </c>
      <c r="B51" s="54"/>
      <c r="C51" s="55"/>
      <c r="D51" s="56"/>
      <c r="E51" s="57"/>
      <c r="F51" s="58"/>
      <c r="G51" s="54"/>
      <c r="H51" s="59"/>
      <c r="I51" s="54"/>
      <c r="J51" s="59"/>
      <c r="K51" s="54"/>
      <c r="L51" s="59"/>
      <c r="M51" s="45"/>
      <c r="N51">
        <f>IF(G51="","",INDEX('名前'!$N$4:$N$47,MATCH('申込一覧'!G51,'名前'!$M$4:$M$47,0)))</f>
      </c>
      <c r="O51">
        <f>IF(I51="","",INDEX('名前'!$N$4:$N$47,MATCH('申込一覧'!I51,'名前'!$M$4:$M$47,0)))</f>
      </c>
      <c r="P51">
        <f>IF(K51="","",INDEX('名前'!$N$4:$N$47,MATCH('申込一覧'!K51,'名前'!$M$4:$M$47,0)))</f>
      </c>
    </row>
    <row r="52" spans="1:16" ht="17.25" customHeight="1">
      <c r="A52" s="25">
        <v>33</v>
      </c>
      <c r="B52" s="54"/>
      <c r="C52" s="55"/>
      <c r="D52" s="56"/>
      <c r="E52" s="57"/>
      <c r="F52" s="58"/>
      <c r="G52" s="54"/>
      <c r="H52" s="59"/>
      <c r="I52" s="54"/>
      <c r="J52" s="59"/>
      <c r="K52" s="54"/>
      <c r="L52" s="59"/>
      <c r="M52" s="45"/>
      <c r="N52">
        <f>IF(G52="","",INDEX('名前'!$N$4:$N$47,MATCH('申込一覧'!G52,'名前'!$M$4:$M$47,0)))</f>
      </c>
      <c r="O52">
        <f>IF(I52="","",INDEX('名前'!$N$4:$N$47,MATCH('申込一覧'!I52,'名前'!$M$4:$M$47,0)))</f>
      </c>
      <c r="P52">
        <f>IF(K52="","",INDEX('名前'!$N$4:$N$47,MATCH('申込一覧'!K52,'名前'!$M$4:$M$47,0)))</f>
      </c>
    </row>
    <row r="53" spans="1:16" ht="17.25" customHeight="1">
      <c r="A53" s="25">
        <v>34</v>
      </c>
      <c r="B53" s="54"/>
      <c r="C53" s="55"/>
      <c r="D53" s="56"/>
      <c r="E53" s="57"/>
      <c r="F53" s="58"/>
      <c r="G53" s="54"/>
      <c r="H53" s="59"/>
      <c r="I53" s="54"/>
      <c r="J53" s="59"/>
      <c r="K53" s="54"/>
      <c r="L53" s="59"/>
      <c r="M53" s="45"/>
      <c r="N53">
        <f>IF(G53="","",INDEX('名前'!$N$4:$N$47,MATCH('申込一覧'!G53,'名前'!$M$4:$M$47,0)))</f>
      </c>
      <c r="O53">
        <f>IF(I53="","",INDEX('名前'!$N$4:$N$47,MATCH('申込一覧'!I53,'名前'!$M$4:$M$47,0)))</f>
      </c>
      <c r="P53">
        <f>IF(K53="","",INDEX('名前'!$N$4:$N$47,MATCH('申込一覧'!K53,'名前'!$M$4:$M$47,0)))</f>
      </c>
    </row>
    <row r="54" spans="1:16" ht="17.25" customHeight="1">
      <c r="A54" s="25">
        <v>35</v>
      </c>
      <c r="B54" s="54"/>
      <c r="C54" s="55"/>
      <c r="D54" s="56"/>
      <c r="E54" s="57"/>
      <c r="F54" s="58"/>
      <c r="G54" s="54"/>
      <c r="H54" s="59"/>
      <c r="I54" s="54"/>
      <c r="J54" s="59"/>
      <c r="K54" s="54"/>
      <c r="L54" s="59"/>
      <c r="M54" s="45"/>
      <c r="N54">
        <f>IF(G54="","",INDEX('名前'!$N$4:$N$47,MATCH('申込一覧'!G54,'名前'!$M$4:$M$47,0)))</f>
      </c>
      <c r="O54">
        <f>IF(I54="","",INDEX('名前'!$N$4:$N$47,MATCH('申込一覧'!I54,'名前'!$M$4:$M$47,0)))</f>
      </c>
      <c r="P54">
        <f>IF(K54="","",INDEX('名前'!$N$4:$N$47,MATCH('申込一覧'!K54,'名前'!$M$4:$M$47,0)))</f>
      </c>
    </row>
    <row r="55" spans="1:16" ht="17.25" customHeight="1">
      <c r="A55" s="25">
        <v>36</v>
      </c>
      <c r="B55" s="54"/>
      <c r="C55" s="55"/>
      <c r="D55" s="56"/>
      <c r="E55" s="57"/>
      <c r="F55" s="58"/>
      <c r="G55" s="54"/>
      <c r="H55" s="59"/>
      <c r="I55" s="54"/>
      <c r="J55" s="59"/>
      <c r="K55" s="54"/>
      <c r="L55" s="59"/>
      <c r="M55" s="45"/>
      <c r="N55">
        <f>IF(G55="","",INDEX('名前'!$N$4:$N$47,MATCH('申込一覧'!G55,'名前'!$M$4:$M$47,0)))</f>
      </c>
      <c r="O55">
        <f>IF(I55="","",INDEX('名前'!$N$4:$N$47,MATCH('申込一覧'!I55,'名前'!$M$4:$M$47,0)))</f>
      </c>
      <c r="P55">
        <f>IF(K55="","",INDEX('名前'!$N$4:$N$47,MATCH('申込一覧'!K55,'名前'!$M$4:$M$47,0)))</f>
      </c>
    </row>
    <row r="56" spans="1:16" ht="17.25" customHeight="1">
      <c r="A56" s="25">
        <v>37</v>
      </c>
      <c r="B56" s="54"/>
      <c r="C56" s="55"/>
      <c r="D56" s="56"/>
      <c r="E56" s="57"/>
      <c r="F56" s="58"/>
      <c r="G56" s="54"/>
      <c r="H56" s="59"/>
      <c r="I56" s="54"/>
      <c r="J56" s="59"/>
      <c r="K56" s="54"/>
      <c r="L56" s="59"/>
      <c r="M56" s="45"/>
      <c r="N56">
        <f>IF(G56="","",INDEX('名前'!$N$4:$N$47,MATCH('申込一覧'!G56,'名前'!$M$4:$M$47,0)))</f>
      </c>
      <c r="O56">
        <f>IF(I56="","",INDEX('名前'!$N$4:$N$47,MATCH('申込一覧'!I56,'名前'!$M$4:$M$47,0)))</f>
      </c>
      <c r="P56">
        <f>IF(K56="","",INDEX('名前'!$N$4:$N$47,MATCH('申込一覧'!K56,'名前'!$M$4:$M$47,0)))</f>
      </c>
    </row>
    <row r="57" spans="1:16" ht="17.25" customHeight="1">
      <c r="A57" s="25">
        <v>38</v>
      </c>
      <c r="B57" s="54"/>
      <c r="C57" s="55"/>
      <c r="D57" s="56"/>
      <c r="E57" s="57"/>
      <c r="F57" s="58"/>
      <c r="G57" s="54"/>
      <c r="H57" s="59"/>
      <c r="I57" s="54"/>
      <c r="J57" s="59"/>
      <c r="K57" s="54"/>
      <c r="L57" s="59"/>
      <c r="M57" s="45"/>
      <c r="N57">
        <f>IF(G57="","",INDEX('名前'!$N$4:$N$47,MATCH('申込一覧'!G57,'名前'!$M$4:$M$47,0)))</f>
      </c>
      <c r="O57">
        <f>IF(I57="","",INDEX('名前'!$N$4:$N$47,MATCH('申込一覧'!I57,'名前'!$M$4:$M$47,0)))</f>
      </c>
      <c r="P57">
        <f>IF(K57="","",INDEX('名前'!$N$4:$N$47,MATCH('申込一覧'!K57,'名前'!$M$4:$M$47,0)))</f>
      </c>
    </row>
    <row r="58" spans="1:16" ht="17.25" customHeight="1">
      <c r="A58" s="25">
        <v>39</v>
      </c>
      <c r="B58" s="54"/>
      <c r="C58" s="55"/>
      <c r="D58" s="56"/>
      <c r="E58" s="57"/>
      <c r="F58" s="58"/>
      <c r="G58" s="54"/>
      <c r="H58" s="59"/>
      <c r="I58" s="54"/>
      <c r="J58" s="59"/>
      <c r="K58" s="54"/>
      <c r="L58" s="59"/>
      <c r="M58" s="45"/>
      <c r="N58">
        <f>IF(G58="","",INDEX('名前'!$N$4:$N$47,MATCH('申込一覧'!G58,'名前'!$M$4:$M$47,0)))</f>
      </c>
      <c r="O58">
        <f>IF(I58="","",INDEX('名前'!$N$4:$N$47,MATCH('申込一覧'!I58,'名前'!$M$4:$M$47,0)))</f>
      </c>
      <c r="P58">
        <f>IF(K58="","",INDEX('名前'!$N$4:$N$47,MATCH('申込一覧'!K58,'名前'!$M$4:$M$47,0)))</f>
      </c>
    </row>
    <row r="59" spans="1:16" ht="17.25" customHeight="1">
      <c r="A59" s="25">
        <v>40</v>
      </c>
      <c r="B59" s="54"/>
      <c r="C59" s="55"/>
      <c r="D59" s="56"/>
      <c r="E59" s="57"/>
      <c r="F59" s="58"/>
      <c r="G59" s="54"/>
      <c r="H59" s="59"/>
      <c r="I59" s="54"/>
      <c r="J59" s="59"/>
      <c r="K59" s="54"/>
      <c r="L59" s="59"/>
      <c r="M59" s="45"/>
      <c r="N59">
        <f>IF(G59="","",INDEX('名前'!$N$4:$N$47,MATCH('申込一覧'!G59,'名前'!$M$4:$M$47,0)))</f>
      </c>
      <c r="O59">
        <f>IF(I59="","",INDEX('名前'!$N$4:$N$47,MATCH('申込一覧'!I59,'名前'!$M$4:$M$47,0)))</f>
      </c>
      <c r="P59">
        <f>IF(K59="","",INDEX('名前'!$N$4:$N$47,MATCH('申込一覧'!K59,'名前'!$M$4:$M$47,0)))</f>
      </c>
    </row>
    <row r="60" spans="1:16" ht="17.25" customHeight="1">
      <c r="A60" s="25">
        <v>41</v>
      </c>
      <c r="B60" s="54"/>
      <c r="C60" s="55"/>
      <c r="D60" s="56"/>
      <c r="E60" s="57"/>
      <c r="F60" s="58"/>
      <c r="G60" s="54"/>
      <c r="H60" s="59"/>
      <c r="I60" s="54"/>
      <c r="J60" s="59"/>
      <c r="K60" s="54"/>
      <c r="L60" s="59"/>
      <c r="M60" s="45"/>
      <c r="N60">
        <f>IF(G60="","",INDEX('名前'!$N$4:$N$47,MATCH('申込一覧'!G60,'名前'!$M$4:$M$47,0)))</f>
      </c>
      <c r="O60">
        <f>IF(I60="","",INDEX('名前'!$N$4:$N$47,MATCH('申込一覧'!I60,'名前'!$M$4:$M$47,0)))</f>
      </c>
      <c r="P60">
        <f>IF(K60="","",INDEX('名前'!$N$4:$N$47,MATCH('申込一覧'!K60,'名前'!$M$4:$M$47,0)))</f>
      </c>
    </row>
    <row r="61" spans="1:16" ht="17.25" customHeight="1">
      <c r="A61" s="25">
        <v>42</v>
      </c>
      <c r="B61" s="54"/>
      <c r="C61" s="55"/>
      <c r="D61" s="56"/>
      <c r="E61" s="57"/>
      <c r="F61" s="58"/>
      <c r="G61" s="54"/>
      <c r="H61" s="59"/>
      <c r="I61" s="54"/>
      <c r="J61" s="59"/>
      <c r="K61" s="54"/>
      <c r="L61" s="59"/>
      <c r="M61" s="45"/>
      <c r="N61">
        <f>IF(G61="","",INDEX('名前'!$N$4:$N$47,MATCH('申込一覧'!G61,'名前'!$M$4:$M$47,0)))</f>
      </c>
      <c r="O61">
        <f>IF(I61="","",INDEX('名前'!$N$4:$N$47,MATCH('申込一覧'!I61,'名前'!$M$4:$M$47,0)))</f>
      </c>
      <c r="P61">
        <f>IF(K61="","",INDEX('名前'!$N$4:$N$47,MATCH('申込一覧'!K61,'名前'!$M$4:$M$47,0)))</f>
      </c>
    </row>
    <row r="62" spans="1:16" ht="17.25" customHeight="1">
      <c r="A62" s="25">
        <v>43</v>
      </c>
      <c r="B62" s="54"/>
      <c r="C62" s="55"/>
      <c r="D62" s="56"/>
      <c r="E62" s="57"/>
      <c r="F62" s="58"/>
      <c r="G62" s="54"/>
      <c r="H62" s="59"/>
      <c r="I62" s="54"/>
      <c r="J62" s="59"/>
      <c r="K62" s="54"/>
      <c r="L62" s="59"/>
      <c r="M62" s="45"/>
      <c r="N62">
        <f>IF(G62="","",INDEX('名前'!$N$4:$N$47,MATCH('申込一覧'!G62,'名前'!$M$4:$M$47,0)))</f>
      </c>
      <c r="O62">
        <f>IF(I62="","",INDEX('名前'!$N$4:$N$47,MATCH('申込一覧'!I62,'名前'!$M$4:$M$47,0)))</f>
      </c>
      <c r="P62">
        <f>IF(K62="","",INDEX('名前'!$N$4:$N$47,MATCH('申込一覧'!K62,'名前'!$M$4:$M$47,0)))</f>
      </c>
    </row>
    <row r="63" spans="1:16" ht="17.25" customHeight="1">
      <c r="A63" s="25">
        <v>44</v>
      </c>
      <c r="B63" s="54"/>
      <c r="C63" s="55"/>
      <c r="D63" s="56"/>
      <c r="E63" s="57"/>
      <c r="F63" s="58"/>
      <c r="G63" s="54"/>
      <c r="H63" s="59"/>
      <c r="I63" s="54"/>
      <c r="J63" s="59"/>
      <c r="K63" s="54"/>
      <c r="L63" s="59"/>
      <c r="M63" s="45"/>
      <c r="N63">
        <f>IF(G63="","",INDEX('名前'!$N$4:$N$47,MATCH('申込一覧'!G63,'名前'!$M$4:$M$47,0)))</f>
      </c>
      <c r="O63">
        <f>IF(I63="","",INDEX('名前'!$N$4:$N$47,MATCH('申込一覧'!I63,'名前'!$M$4:$M$47,0)))</f>
      </c>
      <c r="P63">
        <f>IF(K63="","",INDEX('名前'!$N$4:$N$47,MATCH('申込一覧'!K63,'名前'!$M$4:$M$47,0)))</f>
      </c>
    </row>
    <row r="64" spans="1:16" ht="17.25" customHeight="1">
      <c r="A64" s="25">
        <v>45</v>
      </c>
      <c r="B64" s="54"/>
      <c r="C64" s="55"/>
      <c r="D64" s="56"/>
      <c r="E64" s="57"/>
      <c r="F64" s="58"/>
      <c r="G64" s="54"/>
      <c r="H64" s="59"/>
      <c r="I64" s="54"/>
      <c r="J64" s="59"/>
      <c r="K64" s="54"/>
      <c r="L64" s="59"/>
      <c r="M64" s="45"/>
      <c r="N64">
        <f>IF(G64="","",INDEX('名前'!$N$4:$N$47,MATCH('申込一覧'!G64,'名前'!$M$4:$M$47,0)))</f>
      </c>
      <c r="O64">
        <f>IF(I64="","",INDEX('名前'!$N$4:$N$47,MATCH('申込一覧'!I64,'名前'!$M$4:$M$47,0)))</f>
      </c>
      <c r="P64">
        <f>IF(K64="","",INDEX('名前'!$N$4:$N$47,MATCH('申込一覧'!K64,'名前'!$M$4:$M$47,0)))</f>
      </c>
    </row>
    <row r="65" spans="1:16" ht="17.25" customHeight="1">
      <c r="A65" s="25">
        <v>46</v>
      </c>
      <c r="B65" s="54"/>
      <c r="C65" s="55"/>
      <c r="D65" s="56"/>
      <c r="E65" s="57"/>
      <c r="F65" s="58"/>
      <c r="G65" s="54"/>
      <c r="H65" s="59"/>
      <c r="I65" s="54"/>
      <c r="J65" s="59"/>
      <c r="K65" s="54"/>
      <c r="L65" s="59"/>
      <c r="M65" s="45"/>
      <c r="N65">
        <f>IF(G65="","",INDEX('名前'!$N$4:$N$47,MATCH('申込一覧'!G65,'名前'!$M$4:$M$47,0)))</f>
      </c>
      <c r="O65">
        <f>IF(I65="","",INDEX('名前'!$N$4:$N$47,MATCH('申込一覧'!I65,'名前'!$M$4:$M$47,0)))</f>
      </c>
      <c r="P65">
        <f>IF(K65="","",INDEX('名前'!$N$4:$N$47,MATCH('申込一覧'!K65,'名前'!$M$4:$M$47,0)))</f>
      </c>
    </row>
    <row r="66" spans="1:16" ht="17.25" customHeight="1">
      <c r="A66" s="25">
        <v>47</v>
      </c>
      <c r="B66" s="54"/>
      <c r="C66" s="55"/>
      <c r="D66" s="56"/>
      <c r="E66" s="57"/>
      <c r="F66" s="58"/>
      <c r="G66" s="54"/>
      <c r="H66" s="59"/>
      <c r="I66" s="54"/>
      <c r="J66" s="59"/>
      <c r="K66" s="54"/>
      <c r="L66" s="59"/>
      <c r="M66" s="45"/>
      <c r="N66">
        <f>IF(G66="","",INDEX('名前'!$N$4:$N$47,MATCH('申込一覧'!G66,'名前'!$M$4:$M$47,0)))</f>
      </c>
      <c r="O66">
        <f>IF(I66="","",INDEX('名前'!$N$4:$N$47,MATCH('申込一覧'!I66,'名前'!$M$4:$M$47,0)))</f>
      </c>
      <c r="P66">
        <f>IF(K66="","",INDEX('名前'!$N$4:$N$47,MATCH('申込一覧'!K66,'名前'!$M$4:$M$47,0)))</f>
      </c>
    </row>
    <row r="67" spans="1:16" ht="17.25" customHeight="1">
      <c r="A67" s="25">
        <v>48</v>
      </c>
      <c r="B67" s="54"/>
      <c r="C67" s="55"/>
      <c r="D67" s="56"/>
      <c r="E67" s="57"/>
      <c r="F67" s="58"/>
      <c r="G67" s="54"/>
      <c r="H67" s="59"/>
      <c r="I67" s="54"/>
      <c r="J67" s="59"/>
      <c r="K67" s="54"/>
      <c r="L67" s="59"/>
      <c r="M67" s="45"/>
      <c r="N67">
        <f>IF(G67="","",INDEX('名前'!$N$4:$N$47,MATCH('申込一覧'!G67,'名前'!$M$4:$M$47,0)))</f>
      </c>
      <c r="O67">
        <f>IF(I67="","",INDEX('名前'!$N$4:$N$47,MATCH('申込一覧'!I67,'名前'!$M$4:$M$47,0)))</f>
      </c>
      <c r="P67">
        <f>IF(K67="","",INDEX('名前'!$N$4:$N$47,MATCH('申込一覧'!K67,'名前'!$M$4:$M$47,0)))</f>
      </c>
    </row>
    <row r="68" spans="1:16" ht="17.25" customHeight="1">
      <c r="A68" s="25">
        <v>49</v>
      </c>
      <c r="B68" s="54"/>
      <c r="C68" s="55"/>
      <c r="D68" s="56"/>
      <c r="E68" s="57"/>
      <c r="F68" s="58"/>
      <c r="G68" s="54"/>
      <c r="H68" s="59"/>
      <c r="I68" s="54"/>
      <c r="J68" s="59"/>
      <c r="K68" s="54"/>
      <c r="L68" s="59"/>
      <c r="M68" s="45"/>
      <c r="N68">
        <f>IF(G68="","",INDEX('名前'!$N$4:$N$47,MATCH('申込一覧'!G68,'名前'!$M$4:$M$47,0)))</f>
      </c>
      <c r="O68">
        <f>IF(I68="","",INDEX('名前'!$N$4:$N$47,MATCH('申込一覧'!I68,'名前'!$M$4:$M$47,0)))</f>
      </c>
      <c r="P68">
        <f>IF(K68="","",INDEX('名前'!$N$4:$N$47,MATCH('申込一覧'!K68,'名前'!$M$4:$M$47,0)))</f>
      </c>
    </row>
    <row r="69" spans="1:16" ht="17.25" customHeight="1">
      <c r="A69" s="25">
        <v>50</v>
      </c>
      <c r="B69" s="54"/>
      <c r="C69" s="55"/>
      <c r="D69" s="56"/>
      <c r="E69" s="57"/>
      <c r="F69" s="58"/>
      <c r="G69" s="54"/>
      <c r="H69" s="59"/>
      <c r="I69" s="54"/>
      <c r="J69" s="59"/>
      <c r="K69" s="54"/>
      <c r="L69" s="59"/>
      <c r="M69" s="45"/>
      <c r="N69">
        <f>IF(G69="","",INDEX('名前'!$N$4:$N$47,MATCH('申込一覧'!G69,'名前'!$M$4:$M$47,0)))</f>
      </c>
      <c r="O69">
        <f>IF(I69="","",INDEX('名前'!$N$4:$N$47,MATCH('申込一覧'!I69,'名前'!$M$4:$M$47,0)))</f>
      </c>
      <c r="P69">
        <f>IF(K69="","",INDEX('名前'!$N$4:$N$47,MATCH('申込一覧'!K69,'名前'!$M$4:$M$47,0)))</f>
      </c>
    </row>
    <row r="70" spans="1:16" ht="17.25" customHeight="1">
      <c r="A70" s="25">
        <v>51</v>
      </c>
      <c r="B70" s="54"/>
      <c r="C70" s="55"/>
      <c r="D70" s="56"/>
      <c r="E70" s="57"/>
      <c r="F70" s="58"/>
      <c r="G70" s="54"/>
      <c r="H70" s="59"/>
      <c r="I70" s="54"/>
      <c r="J70" s="59"/>
      <c r="K70" s="54"/>
      <c r="L70" s="59"/>
      <c r="M70" s="45"/>
      <c r="N70">
        <f>IF(G70="","",INDEX('名前'!$N$4:$N$47,MATCH('申込一覧'!G70,'名前'!$M$4:$M$47,0)))</f>
      </c>
      <c r="O70">
        <f>IF(I70="","",INDEX('名前'!$N$4:$N$47,MATCH('申込一覧'!I70,'名前'!$M$4:$M$47,0)))</f>
      </c>
      <c r="P70">
        <f>IF(K70="","",INDEX('名前'!$N$4:$N$47,MATCH('申込一覧'!K70,'名前'!$M$4:$M$47,0)))</f>
      </c>
    </row>
    <row r="71" spans="1:16" ht="17.25" customHeight="1">
      <c r="A71" s="25">
        <v>52</v>
      </c>
      <c r="B71" s="54"/>
      <c r="C71" s="55"/>
      <c r="D71" s="56"/>
      <c r="E71" s="57"/>
      <c r="F71" s="58"/>
      <c r="G71" s="54"/>
      <c r="H71" s="59"/>
      <c r="I71" s="54"/>
      <c r="J71" s="59"/>
      <c r="K71" s="54"/>
      <c r="L71" s="59"/>
      <c r="M71" s="45"/>
      <c r="N71">
        <f>IF(G71="","",INDEX('名前'!$N$4:$N$47,MATCH('申込一覧'!G71,'名前'!$M$4:$M$47,0)))</f>
      </c>
      <c r="O71">
        <f>IF(I71="","",INDEX('名前'!$N$4:$N$47,MATCH('申込一覧'!I71,'名前'!$M$4:$M$47,0)))</f>
      </c>
      <c r="P71">
        <f>IF(K71="","",INDEX('名前'!$N$4:$N$47,MATCH('申込一覧'!K71,'名前'!$M$4:$M$47,0)))</f>
      </c>
    </row>
    <row r="72" spans="1:16" ht="17.25" customHeight="1">
      <c r="A72" s="25">
        <v>53</v>
      </c>
      <c r="B72" s="54"/>
      <c r="C72" s="55"/>
      <c r="D72" s="56"/>
      <c r="E72" s="57"/>
      <c r="F72" s="58"/>
      <c r="G72" s="54"/>
      <c r="H72" s="59"/>
      <c r="I72" s="54"/>
      <c r="J72" s="59"/>
      <c r="K72" s="54"/>
      <c r="L72" s="59"/>
      <c r="M72" s="45"/>
      <c r="N72">
        <f>IF(G72="","",INDEX('名前'!$N$4:$N$47,MATCH('申込一覧'!G72,'名前'!$M$4:$M$47,0)))</f>
      </c>
      <c r="O72">
        <f>IF(I72="","",INDEX('名前'!$N$4:$N$47,MATCH('申込一覧'!I72,'名前'!$M$4:$M$47,0)))</f>
      </c>
      <c r="P72">
        <f>IF(K72="","",INDEX('名前'!$N$4:$N$47,MATCH('申込一覧'!K72,'名前'!$M$4:$M$47,0)))</f>
      </c>
    </row>
    <row r="73" spans="1:16" ht="17.25" customHeight="1">
      <c r="A73" s="25">
        <v>54</v>
      </c>
      <c r="B73" s="54"/>
      <c r="C73" s="55"/>
      <c r="D73" s="56"/>
      <c r="E73" s="57"/>
      <c r="F73" s="58"/>
      <c r="G73" s="54"/>
      <c r="H73" s="59"/>
      <c r="I73" s="54"/>
      <c r="J73" s="59"/>
      <c r="K73" s="54"/>
      <c r="L73" s="59"/>
      <c r="M73" s="45"/>
      <c r="N73">
        <f>IF(G73="","",INDEX('名前'!$N$4:$N$47,MATCH('申込一覧'!G73,'名前'!$M$4:$M$47,0)))</f>
      </c>
      <c r="O73">
        <f>IF(I73="","",INDEX('名前'!$N$4:$N$47,MATCH('申込一覧'!I73,'名前'!$M$4:$M$47,0)))</f>
      </c>
      <c r="P73">
        <f>IF(K73="","",INDEX('名前'!$N$4:$N$47,MATCH('申込一覧'!K73,'名前'!$M$4:$M$47,0)))</f>
      </c>
    </row>
    <row r="74" spans="1:16" ht="17.25" customHeight="1">
      <c r="A74" s="25">
        <v>55</v>
      </c>
      <c r="B74" s="54"/>
      <c r="C74" s="55"/>
      <c r="D74" s="56"/>
      <c r="E74" s="57"/>
      <c r="F74" s="58"/>
      <c r="G74" s="54"/>
      <c r="H74" s="59"/>
      <c r="I74" s="54"/>
      <c r="J74" s="59"/>
      <c r="K74" s="54"/>
      <c r="L74" s="59"/>
      <c r="M74" s="45"/>
      <c r="N74">
        <f>IF(G74="","",INDEX('名前'!$N$4:$N$47,MATCH('申込一覧'!G74,'名前'!$M$4:$M$47,0)))</f>
      </c>
      <c r="O74">
        <f>IF(I74="","",INDEX('名前'!$N$4:$N$47,MATCH('申込一覧'!I74,'名前'!$M$4:$M$47,0)))</f>
      </c>
      <c r="P74">
        <f>IF(K74="","",INDEX('名前'!$N$4:$N$47,MATCH('申込一覧'!K74,'名前'!$M$4:$M$47,0)))</f>
      </c>
    </row>
    <row r="75" spans="1:16" ht="17.25" customHeight="1">
      <c r="A75" s="25">
        <v>56</v>
      </c>
      <c r="B75" s="54"/>
      <c r="C75" s="55"/>
      <c r="D75" s="56"/>
      <c r="E75" s="57"/>
      <c r="F75" s="58"/>
      <c r="G75" s="54"/>
      <c r="H75" s="59"/>
      <c r="I75" s="54"/>
      <c r="J75" s="59"/>
      <c r="K75" s="54"/>
      <c r="L75" s="59"/>
      <c r="M75" s="45"/>
      <c r="N75">
        <f>IF(G75="","",INDEX('名前'!$N$4:$N$47,MATCH('申込一覧'!G75,'名前'!$M$4:$M$47,0)))</f>
      </c>
      <c r="O75">
        <f>IF(I75="","",INDEX('名前'!$N$4:$N$47,MATCH('申込一覧'!I75,'名前'!$M$4:$M$47,0)))</f>
      </c>
      <c r="P75">
        <f>IF(K75="","",INDEX('名前'!$N$4:$N$47,MATCH('申込一覧'!K75,'名前'!$M$4:$M$47,0)))</f>
      </c>
    </row>
    <row r="76" spans="1:16" ht="17.25" customHeight="1">
      <c r="A76" s="25">
        <v>57</v>
      </c>
      <c r="B76" s="54"/>
      <c r="C76" s="55"/>
      <c r="D76" s="56"/>
      <c r="E76" s="57"/>
      <c r="F76" s="58"/>
      <c r="G76" s="54"/>
      <c r="H76" s="59"/>
      <c r="I76" s="54"/>
      <c r="J76" s="59"/>
      <c r="K76" s="54"/>
      <c r="L76" s="59"/>
      <c r="M76" s="45"/>
      <c r="N76">
        <f>IF(G76="","",INDEX('名前'!$N$4:$N$47,MATCH('申込一覧'!G76,'名前'!$M$4:$M$47,0)))</f>
      </c>
      <c r="O76">
        <f>IF(I76="","",INDEX('名前'!$N$4:$N$47,MATCH('申込一覧'!I76,'名前'!$M$4:$M$47,0)))</f>
      </c>
      <c r="P76">
        <f>IF(K76="","",INDEX('名前'!$N$4:$N$47,MATCH('申込一覧'!K76,'名前'!$M$4:$M$47,0)))</f>
      </c>
    </row>
    <row r="77" spans="1:16" ht="17.25" customHeight="1">
      <c r="A77" s="25">
        <v>58</v>
      </c>
      <c r="B77" s="54"/>
      <c r="C77" s="55"/>
      <c r="D77" s="56"/>
      <c r="E77" s="57"/>
      <c r="F77" s="58"/>
      <c r="G77" s="54"/>
      <c r="H77" s="59"/>
      <c r="I77" s="54"/>
      <c r="J77" s="59"/>
      <c r="K77" s="54"/>
      <c r="L77" s="59"/>
      <c r="M77" s="45"/>
      <c r="N77">
        <f>IF(G77="","",INDEX('名前'!$N$4:$N$47,MATCH('申込一覧'!G77,'名前'!$M$4:$M$47,0)))</f>
      </c>
      <c r="O77">
        <f>IF(I77="","",INDEX('名前'!$N$4:$N$47,MATCH('申込一覧'!I77,'名前'!$M$4:$M$47,0)))</f>
      </c>
      <c r="P77">
        <f>IF(K77="","",INDEX('名前'!$N$4:$N$47,MATCH('申込一覧'!K77,'名前'!$M$4:$M$47,0)))</f>
      </c>
    </row>
    <row r="78" spans="1:16" ht="17.25" customHeight="1">
      <c r="A78" s="25">
        <v>59</v>
      </c>
      <c r="B78" s="54"/>
      <c r="C78" s="55"/>
      <c r="D78" s="56"/>
      <c r="E78" s="57"/>
      <c r="F78" s="58"/>
      <c r="G78" s="54"/>
      <c r="H78" s="59"/>
      <c r="I78" s="54"/>
      <c r="J78" s="59"/>
      <c r="K78" s="54"/>
      <c r="L78" s="59"/>
      <c r="M78" s="45"/>
      <c r="N78">
        <f>IF(G78="","",INDEX('名前'!$N$4:$N$47,MATCH('申込一覧'!G78,'名前'!$M$4:$M$47,0)))</f>
      </c>
      <c r="O78">
        <f>IF(I78="","",INDEX('名前'!$N$4:$N$47,MATCH('申込一覧'!I78,'名前'!$M$4:$M$47,0)))</f>
      </c>
      <c r="P78">
        <f>IF(K78="","",INDEX('名前'!$N$4:$N$47,MATCH('申込一覧'!K78,'名前'!$M$4:$M$47,0)))</f>
      </c>
    </row>
    <row r="79" spans="1:16" ht="17.25" customHeight="1">
      <c r="A79" s="25">
        <v>60</v>
      </c>
      <c r="B79" s="54"/>
      <c r="C79" s="55"/>
      <c r="D79" s="56"/>
      <c r="E79" s="57"/>
      <c r="F79" s="58"/>
      <c r="G79" s="54"/>
      <c r="H79" s="59"/>
      <c r="I79" s="54"/>
      <c r="J79" s="59"/>
      <c r="K79" s="54"/>
      <c r="L79" s="59"/>
      <c r="M79" s="45"/>
      <c r="N79">
        <f>IF(G79="","",INDEX('名前'!$N$4:$N$47,MATCH('申込一覧'!G79,'名前'!$M$4:$M$47,0)))</f>
      </c>
      <c r="O79">
        <f>IF(I79="","",INDEX('名前'!$N$4:$N$47,MATCH('申込一覧'!I79,'名前'!$M$4:$M$47,0)))</f>
      </c>
      <c r="P79">
        <f>IF(K79="","",INDEX('名前'!$N$4:$N$47,MATCH('申込一覧'!K79,'名前'!$M$4:$M$47,0)))</f>
      </c>
    </row>
    <row r="80" spans="1:16" ht="17.25" customHeight="1">
      <c r="A80" s="25">
        <v>61</v>
      </c>
      <c r="B80" s="54"/>
      <c r="C80" s="55"/>
      <c r="D80" s="56"/>
      <c r="E80" s="57"/>
      <c r="F80" s="58"/>
      <c r="G80" s="54"/>
      <c r="H80" s="59"/>
      <c r="I80" s="54"/>
      <c r="J80" s="59"/>
      <c r="K80" s="54"/>
      <c r="L80" s="59"/>
      <c r="M80" s="45"/>
      <c r="N80">
        <f>IF(G80="","",INDEX('名前'!$N$4:$N$47,MATCH('申込一覧'!G80,'名前'!$M$4:$M$47,0)))</f>
      </c>
      <c r="O80">
        <f>IF(I80="","",INDEX('名前'!$N$4:$N$47,MATCH('申込一覧'!I80,'名前'!$M$4:$M$47,0)))</f>
      </c>
      <c r="P80">
        <f>IF(K80="","",INDEX('名前'!$N$4:$N$47,MATCH('申込一覧'!K80,'名前'!$M$4:$M$47,0)))</f>
      </c>
    </row>
    <row r="81" spans="1:16" ht="17.25" customHeight="1">
      <c r="A81" s="25">
        <v>62</v>
      </c>
      <c r="B81" s="54"/>
      <c r="C81" s="55"/>
      <c r="D81" s="56"/>
      <c r="E81" s="57"/>
      <c r="F81" s="58"/>
      <c r="G81" s="54"/>
      <c r="H81" s="59"/>
      <c r="I81" s="54"/>
      <c r="J81" s="59"/>
      <c r="K81" s="54"/>
      <c r="L81" s="59"/>
      <c r="M81" s="45"/>
      <c r="N81">
        <f>IF(G81="","",INDEX('名前'!$N$4:$N$47,MATCH('申込一覧'!G81,'名前'!$M$4:$M$47,0)))</f>
      </c>
      <c r="O81">
        <f>IF(I81="","",INDEX('名前'!$N$4:$N$47,MATCH('申込一覧'!I81,'名前'!$M$4:$M$47,0)))</f>
      </c>
      <c r="P81">
        <f>IF(K81="","",INDEX('名前'!$N$4:$N$47,MATCH('申込一覧'!K81,'名前'!$M$4:$M$47,0)))</f>
      </c>
    </row>
    <row r="82" spans="1:16" ht="17.25" customHeight="1">
      <c r="A82" s="25">
        <v>63</v>
      </c>
      <c r="B82" s="54"/>
      <c r="C82" s="55"/>
      <c r="D82" s="56"/>
      <c r="E82" s="57"/>
      <c r="F82" s="58"/>
      <c r="G82" s="54"/>
      <c r="H82" s="59"/>
      <c r="I82" s="54"/>
      <c r="J82" s="59"/>
      <c r="K82" s="54"/>
      <c r="L82" s="59"/>
      <c r="M82" s="45"/>
      <c r="N82">
        <f>IF(G82="","",INDEX('名前'!$N$4:$N$47,MATCH('申込一覧'!G82,'名前'!$M$4:$M$47,0)))</f>
      </c>
      <c r="O82">
        <f>IF(I82="","",INDEX('名前'!$N$4:$N$47,MATCH('申込一覧'!I82,'名前'!$M$4:$M$47,0)))</f>
      </c>
      <c r="P82">
        <f>IF(K82="","",INDEX('名前'!$N$4:$N$47,MATCH('申込一覧'!K82,'名前'!$M$4:$M$47,0)))</f>
      </c>
    </row>
    <row r="83" spans="1:16" ht="17.25" customHeight="1">
      <c r="A83" s="25">
        <v>64</v>
      </c>
      <c r="B83" s="54"/>
      <c r="C83" s="55"/>
      <c r="D83" s="56"/>
      <c r="E83" s="57"/>
      <c r="F83" s="58"/>
      <c r="G83" s="54"/>
      <c r="H83" s="59"/>
      <c r="I83" s="54"/>
      <c r="J83" s="59"/>
      <c r="K83" s="54"/>
      <c r="L83" s="59"/>
      <c r="M83" s="45"/>
      <c r="N83">
        <f>IF(G83="","",INDEX('名前'!$N$4:$N$47,MATCH('申込一覧'!G83,'名前'!$M$4:$M$47,0)))</f>
      </c>
      <c r="O83">
        <f>IF(I83="","",INDEX('名前'!$N$4:$N$47,MATCH('申込一覧'!I83,'名前'!$M$4:$M$47,0)))</f>
      </c>
      <c r="P83">
        <f>IF(K83="","",INDEX('名前'!$N$4:$N$47,MATCH('申込一覧'!K83,'名前'!$M$4:$M$47,0)))</f>
      </c>
    </row>
    <row r="84" spans="1:16" ht="17.25" customHeight="1">
      <c r="A84" s="25">
        <v>65</v>
      </c>
      <c r="B84" s="54"/>
      <c r="C84" s="55"/>
      <c r="D84" s="56"/>
      <c r="E84" s="57"/>
      <c r="F84" s="58"/>
      <c r="G84" s="54"/>
      <c r="H84" s="59"/>
      <c r="I84" s="54"/>
      <c r="J84" s="59"/>
      <c r="K84" s="54"/>
      <c r="L84" s="59"/>
      <c r="M84" s="45"/>
      <c r="N84">
        <f>IF(G84="","",INDEX('名前'!$N$4:$N$47,MATCH('申込一覧'!G84,'名前'!$M$4:$M$47,0)))</f>
      </c>
      <c r="O84">
        <f>IF(I84="","",INDEX('名前'!$N$4:$N$47,MATCH('申込一覧'!I84,'名前'!$M$4:$M$47,0)))</f>
      </c>
      <c r="P84">
        <f>IF(K84="","",INDEX('名前'!$N$4:$N$47,MATCH('申込一覧'!K84,'名前'!$M$4:$M$47,0)))</f>
      </c>
    </row>
    <row r="85" spans="1:16" ht="17.25" customHeight="1">
      <c r="A85" s="25">
        <v>66</v>
      </c>
      <c r="B85" s="54"/>
      <c r="C85" s="55"/>
      <c r="D85" s="56"/>
      <c r="E85" s="57"/>
      <c r="F85" s="58"/>
      <c r="G85" s="54"/>
      <c r="H85" s="59"/>
      <c r="I85" s="54"/>
      <c r="J85" s="59"/>
      <c r="K85" s="54"/>
      <c r="L85" s="59"/>
      <c r="M85" s="45"/>
      <c r="N85">
        <f>IF(G85="","",INDEX('名前'!$N$4:$N$47,MATCH('申込一覧'!G85,'名前'!$M$4:$M$47,0)))</f>
      </c>
      <c r="O85">
        <f>IF(I85="","",INDEX('名前'!$N$4:$N$47,MATCH('申込一覧'!I85,'名前'!$M$4:$M$47,0)))</f>
      </c>
      <c r="P85">
        <f>IF(K85="","",INDEX('名前'!$N$4:$N$47,MATCH('申込一覧'!K85,'名前'!$M$4:$M$47,0)))</f>
      </c>
    </row>
    <row r="86" spans="1:16" ht="17.25" customHeight="1">
      <c r="A86" s="25">
        <v>67</v>
      </c>
      <c r="B86" s="54"/>
      <c r="C86" s="55"/>
      <c r="D86" s="56"/>
      <c r="E86" s="57"/>
      <c r="F86" s="58"/>
      <c r="G86" s="54"/>
      <c r="H86" s="59"/>
      <c r="I86" s="54"/>
      <c r="J86" s="59"/>
      <c r="K86" s="54"/>
      <c r="L86" s="59"/>
      <c r="M86" s="45"/>
      <c r="N86">
        <f>IF(G86="","",INDEX('名前'!$N$4:$N$47,MATCH('申込一覧'!G86,'名前'!$M$4:$M$47,0)))</f>
      </c>
      <c r="O86">
        <f>IF(I86="","",INDEX('名前'!$N$4:$N$47,MATCH('申込一覧'!I86,'名前'!$M$4:$M$47,0)))</f>
      </c>
      <c r="P86">
        <f>IF(K86="","",INDEX('名前'!$N$4:$N$47,MATCH('申込一覧'!K86,'名前'!$M$4:$M$47,0)))</f>
      </c>
    </row>
    <row r="87" spans="1:16" ht="17.25" customHeight="1">
      <c r="A87" s="25">
        <v>68</v>
      </c>
      <c r="B87" s="54"/>
      <c r="C87" s="55"/>
      <c r="D87" s="56"/>
      <c r="E87" s="57"/>
      <c r="F87" s="58"/>
      <c r="G87" s="54"/>
      <c r="H87" s="59"/>
      <c r="I87" s="54"/>
      <c r="J87" s="59"/>
      <c r="K87" s="54"/>
      <c r="L87" s="59"/>
      <c r="M87" s="45"/>
      <c r="N87">
        <f>IF(G87="","",INDEX('名前'!$N$4:$N$47,MATCH('申込一覧'!G87,'名前'!$M$4:$M$47,0)))</f>
      </c>
      <c r="O87">
        <f>IF(I87="","",INDEX('名前'!$N$4:$N$47,MATCH('申込一覧'!I87,'名前'!$M$4:$M$47,0)))</f>
      </c>
      <c r="P87">
        <f>IF(K87="","",INDEX('名前'!$N$4:$N$47,MATCH('申込一覧'!K87,'名前'!$M$4:$M$47,0)))</f>
      </c>
    </row>
    <row r="88" spans="1:16" ht="17.25" customHeight="1">
      <c r="A88" s="25">
        <v>69</v>
      </c>
      <c r="B88" s="54"/>
      <c r="C88" s="55"/>
      <c r="D88" s="56"/>
      <c r="E88" s="57"/>
      <c r="F88" s="58"/>
      <c r="G88" s="54"/>
      <c r="H88" s="59"/>
      <c r="I88" s="54"/>
      <c r="J88" s="59"/>
      <c r="K88" s="54"/>
      <c r="L88" s="59"/>
      <c r="M88" s="45"/>
      <c r="N88">
        <f>IF(G88="","",INDEX('名前'!$N$4:$N$47,MATCH('申込一覧'!G88,'名前'!$M$4:$M$47,0)))</f>
      </c>
      <c r="O88">
        <f>IF(I88="","",INDEX('名前'!$N$4:$N$47,MATCH('申込一覧'!I88,'名前'!$M$4:$M$47,0)))</f>
      </c>
      <c r="P88">
        <f>IF(K88="","",INDEX('名前'!$N$4:$N$47,MATCH('申込一覧'!K88,'名前'!$M$4:$M$47,0)))</f>
      </c>
    </row>
    <row r="89" spans="1:16" ht="17.25" customHeight="1">
      <c r="A89" s="25">
        <v>70</v>
      </c>
      <c r="B89" s="54"/>
      <c r="C89" s="55"/>
      <c r="D89" s="56"/>
      <c r="E89" s="57"/>
      <c r="F89" s="58"/>
      <c r="G89" s="54"/>
      <c r="H89" s="59"/>
      <c r="I89" s="54"/>
      <c r="J89" s="59"/>
      <c r="K89" s="54"/>
      <c r="L89" s="59"/>
      <c r="M89" s="45"/>
      <c r="N89">
        <f>IF(G89="","",INDEX('名前'!$N$4:$N$47,MATCH('申込一覧'!G89,'名前'!$M$4:$M$47,0)))</f>
      </c>
      <c r="O89">
        <f>IF(I89="","",INDEX('名前'!$N$4:$N$47,MATCH('申込一覧'!I89,'名前'!$M$4:$M$47,0)))</f>
      </c>
      <c r="P89">
        <f>IF(K89="","",INDEX('名前'!$N$4:$N$47,MATCH('申込一覧'!K89,'名前'!$M$4:$M$47,0)))</f>
      </c>
    </row>
    <row r="90" spans="1:16" ht="17.25" customHeight="1">
      <c r="A90" s="25">
        <v>71</v>
      </c>
      <c r="B90" s="54"/>
      <c r="C90" s="55"/>
      <c r="D90" s="56"/>
      <c r="E90" s="57"/>
      <c r="F90" s="58"/>
      <c r="G90" s="54"/>
      <c r="H90" s="59"/>
      <c r="I90" s="54"/>
      <c r="J90" s="59"/>
      <c r="K90" s="54"/>
      <c r="L90" s="59"/>
      <c r="M90" s="45"/>
      <c r="N90">
        <f>IF(G90="","",INDEX('名前'!$N$4:$N$47,MATCH('申込一覧'!G90,'名前'!$M$4:$M$47,0)))</f>
      </c>
      <c r="O90">
        <f>IF(I90="","",INDEX('名前'!$N$4:$N$47,MATCH('申込一覧'!I90,'名前'!$M$4:$M$47,0)))</f>
      </c>
      <c r="P90">
        <f>IF(K90="","",INDEX('名前'!$N$4:$N$47,MATCH('申込一覧'!K90,'名前'!$M$4:$M$47,0)))</f>
      </c>
    </row>
    <row r="91" spans="1:16" ht="17.25" customHeight="1">
      <c r="A91" s="25">
        <v>72</v>
      </c>
      <c r="B91" s="54"/>
      <c r="C91" s="55"/>
      <c r="D91" s="56"/>
      <c r="E91" s="57"/>
      <c r="F91" s="58"/>
      <c r="G91" s="54"/>
      <c r="H91" s="59"/>
      <c r="I91" s="54"/>
      <c r="J91" s="59"/>
      <c r="K91" s="54"/>
      <c r="L91" s="59"/>
      <c r="M91" s="45"/>
      <c r="N91">
        <f>IF(G91="","",INDEX('名前'!$N$4:$N$47,MATCH('申込一覧'!G91,'名前'!$M$4:$M$47,0)))</f>
      </c>
      <c r="O91">
        <f>IF(I91="","",INDEX('名前'!$N$4:$N$47,MATCH('申込一覧'!I91,'名前'!$M$4:$M$47,0)))</f>
      </c>
      <c r="P91">
        <f>IF(K91="","",INDEX('名前'!$N$4:$N$47,MATCH('申込一覧'!K91,'名前'!$M$4:$M$47,0)))</f>
      </c>
    </row>
    <row r="92" spans="1:16" ht="17.25" customHeight="1">
      <c r="A92" s="25">
        <v>73</v>
      </c>
      <c r="B92" s="54"/>
      <c r="C92" s="55"/>
      <c r="D92" s="56"/>
      <c r="E92" s="57"/>
      <c r="F92" s="58"/>
      <c r="G92" s="54"/>
      <c r="H92" s="59"/>
      <c r="I92" s="54"/>
      <c r="J92" s="59"/>
      <c r="K92" s="54"/>
      <c r="L92" s="59"/>
      <c r="M92" s="45"/>
      <c r="N92">
        <f>IF(G92="","",INDEX('名前'!$N$4:$N$47,MATCH('申込一覧'!G92,'名前'!$M$4:$M$47,0)))</f>
      </c>
      <c r="O92">
        <f>IF(I92="","",INDEX('名前'!$N$4:$N$47,MATCH('申込一覧'!I92,'名前'!$M$4:$M$47,0)))</f>
      </c>
      <c r="P92">
        <f>IF(K92="","",INDEX('名前'!$N$4:$N$47,MATCH('申込一覧'!K92,'名前'!$M$4:$M$47,0)))</f>
      </c>
    </row>
    <row r="93" spans="1:16" ht="17.25" customHeight="1">
      <c r="A93" s="25">
        <v>74</v>
      </c>
      <c r="B93" s="54"/>
      <c r="C93" s="55"/>
      <c r="D93" s="56"/>
      <c r="E93" s="57"/>
      <c r="F93" s="58"/>
      <c r="G93" s="54"/>
      <c r="H93" s="59"/>
      <c r="I93" s="54"/>
      <c r="J93" s="59"/>
      <c r="K93" s="54"/>
      <c r="L93" s="59"/>
      <c r="M93" s="45"/>
      <c r="N93">
        <f>IF(G93="","",INDEX('名前'!$N$4:$N$47,MATCH('申込一覧'!G93,'名前'!$M$4:$M$47,0)))</f>
      </c>
      <c r="O93">
        <f>IF(I93="","",INDEX('名前'!$N$4:$N$47,MATCH('申込一覧'!I93,'名前'!$M$4:$M$47,0)))</f>
      </c>
      <c r="P93">
        <f>IF(K93="","",INDEX('名前'!$N$4:$N$47,MATCH('申込一覧'!K93,'名前'!$M$4:$M$47,0)))</f>
      </c>
    </row>
    <row r="94" spans="1:16" ht="17.25" customHeight="1">
      <c r="A94" s="25">
        <v>75</v>
      </c>
      <c r="B94" s="54"/>
      <c r="C94" s="55"/>
      <c r="D94" s="56"/>
      <c r="E94" s="57"/>
      <c r="F94" s="58"/>
      <c r="G94" s="54"/>
      <c r="H94" s="59"/>
      <c r="I94" s="54"/>
      <c r="J94" s="59"/>
      <c r="K94" s="54"/>
      <c r="L94" s="59"/>
      <c r="M94" s="45"/>
      <c r="N94">
        <f>IF(G94="","",INDEX('名前'!$N$4:$N$47,MATCH('申込一覧'!G94,'名前'!$M$4:$M$47,0)))</f>
      </c>
      <c r="O94">
        <f>IF(I94="","",INDEX('名前'!$N$4:$N$47,MATCH('申込一覧'!I94,'名前'!$M$4:$M$47,0)))</f>
      </c>
      <c r="P94">
        <f>IF(K94="","",INDEX('名前'!$N$4:$N$47,MATCH('申込一覧'!K94,'名前'!$M$4:$M$47,0)))</f>
      </c>
    </row>
    <row r="95" spans="1:16" ht="17.25" customHeight="1">
      <c r="A95" s="25">
        <v>76</v>
      </c>
      <c r="B95" s="54"/>
      <c r="C95" s="55"/>
      <c r="D95" s="56"/>
      <c r="E95" s="57"/>
      <c r="F95" s="58"/>
      <c r="G95" s="54"/>
      <c r="H95" s="59"/>
      <c r="I95" s="54"/>
      <c r="J95" s="59"/>
      <c r="K95" s="54"/>
      <c r="L95" s="59"/>
      <c r="M95" s="45"/>
      <c r="N95">
        <f>IF(G95="","",INDEX('名前'!$N$4:$N$47,MATCH('申込一覧'!G95,'名前'!$M$4:$M$47,0)))</f>
      </c>
      <c r="O95">
        <f>IF(I95="","",INDEX('名前'!$N$4:$N$47,MATCH('申込一覧'!I95,'名前'!$M$4:$M$47,0)))</f>
      </c>
      <c r="P95">
        <f>IF(K95="","",INDEX('名前'!$N$4:$N$47,MATCH('申込一覧'!K95,'名前'!$M$4:$M$47,0)))</f>
      </c>
    </row>
    <row r="96" spans="1:16" ht="17.25" customHeight="1">
      <c r="A96" s="25">
        <v>77</v>
      </c>
      <c r="B96" s="54"/>
      <c r="C96" s="55"/>
      <c r="D96" s="56"/>
      <c r="E96" s="57"/>
      <c r="F96" s="58"/>
      <c r="G96" s="54"/>
      <c r="H96" s="59"/>
      <c r="I96" s="54"/>
      <c r="J96" s="59"/>
      <c r="K96" s="54"/>
      <c r="L96" s="59"/>
      <c r="M96" s="45"/>
      <c r="N96">
        <f>IF(G96="","",INDEX('名前'!$N$4:$N$47,MATCH('申込一覧'!G96,'名前'!$M$4:$M$47,0)))</f>
      </c>
      <c r="O96">
        <f>IF(I96="","",INDEX('名前'!$N$4:$N$47,MATCH('申込一覧'!I96,'名前'!$M$4:$M$47,0)))</f>
      </c>
      <c r="P96">
        <f>IF(K96="","",INDEX('名前'!$N$4:$N$47,MATCH('申込一覧'!K96,'名前'!$M$4:$M$47,0)))</f>
      </c>
    </row>
    <row r="97" spans="1:16" ht="17.25" customHeight="1">
      <c r="A97" s="25">
        <v>78</v>
      </c>
      <c r="B97" s="54"/>
      <c r="C97" s="55"/>
      <c r="D97" s="56"/>
      <c r="E97" s="57"/>
      <c r="F97" s="58"/>
      <c r="G97" s="54"/>
      <c r="H97" s="59"/>
      <c r="I97" s="54"/>
      <c r="J97" s="59"/>
      <c r="K97" s="54"/>
      <c r="L97" s="59"/>
      <c r="M97" s="45"/>
      <c r="N97">
        <f>IF(G97="","",INDEX('名前'!$N$4:$N$47,MATCH('申込一覧'!G97,'名前'!$M$4:$M$47,0)))</f>
      </c>
      <c r="O97">
        <f>IF(I97="","",INDEX('名前'!$N$4:$N$47,MATCH('申込一覧'!I97,'名前'!$M$4:$M$47,0)))</f>
      </c>
      <c r="P97">
        <f>IF(K97="","",INDEX('名前'!$N$4:$N$47,MATCH('申込一覧'!K97,'名前'!$M$4:$M$47,0)))</f>
      </c>
    </row>
    <row r="98" spans="1:16" ht="17.25" customHeight="1">
      <c r="A98" s="25">
        <v>79</v>
      </c>
      <c r="B98" s="54"/>
      <c r="C98" s="55"/>
      <c r="D98" s="56"/>
      <c r="E98" s="57"/>
      <c r="F98" s="58"/>
      <c r="G98" s="54"/>
      <c r="H98" s="59"/>
      <c r="I98" s="54"/>
      <c r="J98" s="59"/>
      <c r="K98" s="54"/>
      <c r="L98" s="59"/>
      <c r="M98" s="45"/>
      <c r="N98">
        <f>IF(G98="","",INDEX('名前'!$N$4:$N$47,MATCH('申込一覧'!G98,'名前'!$M$4:$M$47,0)))</f>
      </c>
      <c r="O98">
        <f>IF(I98="","",INDEX('名前'!$N$4:$N$47,MATCH('申込一覧'!I98,'名前'!$M$4:$M$47,0)))</f>
      </c>
      <c r="P98">
        <f>IF(K98="","",INDEX('名前'!$N$4:$N$47,MATCH('申込一覧'!K98,'名前'!$M$4:$M$47,0)))</f>
      </c>
    </row>
    <row r="99" spans="1:16" ht="17.25" customHeight="1">
      <c r="A99" s="25">
        <v>80</v>
      </c>
      <c r="B99" s="54"/>
      <c r="C99" s="55"/>
      <c r="D99" s="56"/>
      <c r="E99" s="57"/>
      <c r="F99" s="58"/>
      <c r="G99" s="54"/>
      <c r="H99" s="59"/>
      <c r="I99" s="54"/>
      <c r="J99" s="59"/>
      <c r="K99" s="54"/>
      <c r="L99" s="59"/>
      <c r="M99" s="45"/>
      <c r="N99">
        <f>IF(G99="","",INDEX('名前'!$N$4:$N$47,MATCH('申込一覧'!G99,'名前'!$M$4:$M$47,0)))</f>
      </c>
      <c r="O99">
        <f>IF(I99="","",INDEX('名前'!$N$4:$N$47,MATCH('申込一覧'!I99,'名前'!$M$4:$M$47,0)))</f>
      </c>
      <c r="P99">
        <f>IF(K99="","",INDEX('名前'!$N$4:$N$47,MATCH('申込一覧'!K99,'名前'!$M$4:$M$47,0)))</f>
      </c>
    </row>
  </sheetData>
  <sheetProtection sheet="1"/>
  <mergeCells count="30">
    <mergeCell ref="F15:G15"/>
    <mergeCell ref="F16:G16"/>
    <mergeCell ref="F17:G17"/>
    <mergeCell ref="D13:E13"/>
    <mergeCell ref="F13:G13"/>
    <mergeCell ref="A9:B9"/>
    <mergeCell ref="H15:I15"/>
    <mergeCell ref="H16:I16"/>
    <mergeCell ref="H17:I17"/>
    <mergeCell ref="D15:E15"/>
    <mergeCell ref="D16:E16"/>
    <mergeCell ref="H13:I13"/>
    <mergeCell ref="D14:E14"/>
    <mergeCell ref="H14:I14"/>
    <mergeCell ref="D17:E17"/>
    <mergeCell ref="A1:L1"/>
    <mergeCell ref="A5:K5"/>
    <mergeCell ref="A6:K6"/>
    <mergeCell ref="J8:L8"/>
    <mergeCell ref="A8:B8"/>
    <mergeCell ref="D11:E11"/>
    <mergeCell ref="F11:H11"/>
    <mergeCell ref="J11:K11"/>
    <mergeCell ref="F14:G14"/>
    <mergeCell ref="C8:G8"/>
    <mergeCell ref="H8:I8"/>
    <mergeCell ref="J3:L3"/>
    <mergeCell ref="C9:E9"/>
    <mergeCell ref="F9:G9"/>
    <mergeCell ref="H9:L9"/>
  </mergeCells>
  <dataValidations count="16">
    <dataValidation type="list" allowBlank="1" showInputMessage="1" showErrorMessage="1" sqref="G20:G99">
      <formula1>IF(F20=1,男子,IF(F20=2,女子,""))</formula1>
    </dataValidation>
    <dataValidation type="list" allowBlank="1" showInputMessage="1" showErrorMessage="1" sqref="I20:I99">
      <formula1>IF(F20=1,男子,IF(F20=2,女子,""))</formula1>
    </dataValidation>
    <dataValidation type="list" allowBlank="1" showInputMessage="1" showErrorMessage="1" sqref="K20:K99">
      <formula1>IF(F20=1,男子,IF(F20=2,女子,""))</formula1>
    </dataValidation>
    <dataValidation type="custom" allowBlank="1" showErrorMessage="1" errorTitle="お願い!" error="半角カタカナで入力し，姓と名の間は半角スペースで一文字空けてください｡" imeMode="halfKatakana" sqref="D20:D99">
      <formula1>AND(LEN(D20)=LENB(D20),LEN(D20)-LEN(SUBSTITUTE(D20," ",""))=1)</formula1>
    </dataValidation>
    <dataValidation type="list" allowBlank="1" showInputMessage="1" showErrorMessage="1" sqref="F21:F99">
      <formula1>性別</formula1>
    </dataValidation>
    <dataValidation type="list" allowBlank="1" showInputMessage="1" showErrorMessage="1" errorTitle="性別" error="男=1&#10;女=2   を入力してください。" sqref="F20">
      <formula1>性別</formula1>
    </dataValidation>
    <dataValidation allowBlank="1" showInputMessage="1" showErrorMessage="1" imeMode="disabled" sqref="E20:E99"/>
    <dataValidation allowBlank="1" showInputMessage="1" showErrorMessage="1" promptTitle="種目選択" prompt="必ずリストの中から選択してください。" sqref="G19 K19 I19"/>
    <dataValidation allowBlank="1" showInputMessage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H19 L19:M19 J19"/>
    <dataValidation type="list" showInputMessage="1" showErrorMessage="1" errorTitle="都道府県" error="リストから選択してください。" sqref="C11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11:H11"/>
    <dataValidation type="custom" allowBlank="1" showInputMessage="1" showErrorMessage="1" sqref="F14:G14">
      <formula1>COUNTIF($F$20:$F$99,2)</formula1>
    </dataValidation>
    <dataValidation type="list" allowBlank="1" showInputMessage="1" showErrorMessage="1" sqref="J11:K11">
      <formula1>種別</formula1>
    </dataValidation>
    <dataValidation allowBlank="1" showInputMessage="1" showErrorMessage="1" promptTitle="学年" prompt="学年を入力。&#10;一般選手は未入力。" sqref="E19"/>
    <dataValidation allowBlank="1" showInputMessage="1" showErrorMessage="1" promptTitle="ﾌﾘｶﾞﾅ" prompt="必ず半角ｶﾀｶﾅで入力。&#10;姓と名の間は半角スペース。" sqref="D19"/>
    <dataValidation allowBlank="1" showInputMessage="1" showErrorMessage="1" promptTitle="氏名" prompt="全角漢字で入力。&#10;姓と名の間は全角スペース。" sqref="C19"/>
  </dataValidations>
  <printOptions horizontalCentered="1"/>
  <pageMargins left="0" right="0" top="0.3937007874015748" bottom="0.5118110236220472" header="0.31496062992125984" footer="0.31496062992125984"/>
  <pageSetup blackAndWhite="1" horizontalDpi="600" verticalDpi="600" orientation="portrait" paperSize="9" r:id="rId2"/>
  <headerFooter alignWithMargins="0">
    <oddFooter>&amp;C&amp;H小学生強化大会&amp;A&amp;RPage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"/>
  <sheetViews>
    <sheetView showGridLines="0" view="pageBreakPreview" zoomScale="85" zoomScaleSheetLayoutView="85" zoomScalePageLayoutView="0" workbookViewId="0" topLeftCell="A13">
      <selection activeCell="F11" sqref="F11"/>
    </sheetView>
  </sheetViews>
  <sheetFormatPr defaultColWidth="9.00390625" defaultRowHeight="13.5"/>
  <cols>
    <col min="1" max="1" width="12.50390625" style="1" customWidth="1"/>
    <col min="2" max="2" width="6.75390625" style="1" bestFit="1" customWidth="1"/>
    <col min="3" max="3" width="9.75390625" style="1" bestFit="1" customWidth="1"/>
    <col min="4" max="9" width="10.125" style="0" customWidth="1"/>
    <col min="10" max="10" width="1.00390625" style="0" customWidth="1"/>
  </cols>
  <sheetData>
    <row r="1" spans="1:9" ht="24">
      <c r="A1" s="120"/>
      <c r="B1" s="120"/>
      <c r="C1" s="120"/>
      <c r="D1" s="120"/>
      <c r="E1" s="120"/>
      <c r="F1" s="120"/>
      <c r="G1" s="120"/>
      <c r="H1" s="120"/>
      <c r="I1" s="120"/>
    </row>
    <row r="2" spans="1:9" ht="13.5">
      <c r="A2" s="27"/>
      <c r="B2" s="27"/>
      <c r="C2" s="27"/>
      <c r="D2" s="27"/>
      <c r="E2" s="27"/>
      <c r="F2" s="27"/>
      <c r="G2" s="27"/>
      <c r="H2" s="27"/>
      <c r="I2" s="27"/>
    </row>
    <row r="3" spans="1:9" ht="27" customHeight="1">
      <c r="A3" s="27"/>
      <c r="B3" s="27"/>
      <c r="C3" s="27"/>
      <c r="D3" s="27"/>
      <c r="E3" s="27"/>
      <c r="F3" s="27"/>
      <c r="G3" s="117">
        <f>IF('申込一覧'!F11="","",'申込一覧'!F11)</f>
      </c>
      <c r="H3" s="118"/>
      <c r="I3" s="119"/>
    </row>
    <row r="4" spans="1:9" ht="13.5">
      <c r="A4" s="4"/>
      <c r="B4" s="4"/>
      <c r="C4" s="4"/>
      <c r="D4" s="4"/>
      <c r="E4" s="4"/>
      <c r="F4" s="4"/>
      <c r="G4" s="4"/>
      <c r="H4" s="4"/>
      <c r="I4" s="4"/>
    </row>
    <row r="5" spans="1:9" ht="17.25" customHeight="1">
      <c r="A5" s="94" t="s">
        <v>100</v>
      </c>
      <c r="B5" s="94"/>
      <c r="C5" s="94"/>
      <c r="D5" s="94"/>
      <c r="E5" s="94"/>
      <c r="F5" s="94"/>
      <c r="G5" s="94"/>
      <c r="H5" s="94"/>
      <c r="I5" s="94"/>
    </row>
    <row r="6" spans="1:9" ht="17.25" customHeight="1">
      <c r="A6" s="94" t="s">
        <v>83</v>
      </c>
      <c r="B6" s="94"/>
      <c r="C6" s="94"/>
      <c r="D6" s="94"/>
      <c r="E6" s="94"/>
      <c r="F6" s="94"/>
      <c r="G6" s="94"/>
      <c r="H6" s="94"/>
      <c r="I6" s="94"/>
    </row>
    <row r="7" spans="1:9" ht="17.25" customHeight="1">
      <c r="A7" s="94" t="s">
        <v>88</v>
      </c>
      <c r="B7" s="94"/>
      <c r="C7" s="94"/>
      <c r="D7" s="94"/>
      <c r="E7" s="94"/>
      <c r="F7" s="94"/>
      <c r="G7" s="94"/>
      <c r="H7" s="94"/>
      <c r="I7" s="94"/>
    </row>
    <row r="8" ht="13.5">
      <c r="A8" s="4" t="s">
        <v>118</v>
      </c>
    </row>
    <row r="10" spans="1:9" ht="18.75" customHeight="1" thickBot="1">
      <c r="A10" s="9" t="s">
        <v>73</v>
      </c>
      <c r="B10" s="9" t="s">
        <v>82</v>
      </c>
      <c r="C10" s="39" t="s">
        <v>3</v>
      </c>
      <c r="D10" s="10" t="s">
        <v>76</v>
      </c>
      <c r="E10" s="11" t="s">
        <v>77</v>
      </c>
      <c r="F10" s="11" t="s">
        <v>78</v>
      </c>
      <c r="G10" s="11" t="s">
        <v>79</v>
      </c>
      <c r="H10" s="11" t="s">
        <v>80</v>
      </c>
      <c r="I10" s="12" t="s">
        <v>81</v>
      </c>
    </row>
    <row r="11" spans="1:9" ht="22.5" customHeight="1" thickTop="1">
      <c r="A11" s="60"/>
      <c r="B11" s="60"/>
      <c r="C11" s="61"/>
      <c r="D11" s="62"/>
      <c r="E11" s="63"/>
      <c r="F11" s="63"/>
      <c r="G11" s="63"/>
      <c r="H11" s="63"/>
      <c r="I11" s="64"/>
    </row>
    <row r="12" spans="1:9" ht="22.5" customHeight="1">
      <c r="A12" s="47"/>
      <c r="B12" s="47"/>
      <c r="C12" s="65"/>
      <c r="D12" s="66"/>
      <c r="E12" s="67"/>
      <c r="F12" s="67"/>
      <c r="G12" s="67"/>
      <c r="H12" s="67"/>
      <c r="I12" s="68"/>
    </row>
    <row r="13" spans="1:9" ht="22.5" customHeight="1">
      <c r="A13" s="47"/>
      <c r="B13" s="47"/>
      <c r="C13" s="65"/>
      <c r="D13" s="66"/>
      <c r="E13" s="67"/>
      <c r="F13" s="67"/>
      <c r="G13" s="67"/>
      <c r="H13" s="67"/>
      <c r="I13" s="68"/>
    </row>
    <row r="14" spans="1:9" ht="22.5" customHeight="1">
      <c r="A14" s="47"/>
      <c r="B14" s="47"/>
      <c r="C14" s="65"/>
      <c r="D14" s="66"/>
      <c r="E14" s="67"/>
      <c r="F14" s="67"/>
      <c r="G14" s="67"/>
      <c r="H14" s="67"/>
      <c r="I14" s="68"/>
    </row>
    <row r="15" spans="1:9" ht="22.5" customHeight="1">
      <c r="A15" s="47"/>
      <c r="B15" s="47"/>
      <c r="C15" s="65"/>
      <c r="D15" s="66"/>
      <c r="E15" s="67"/>
      <c r="F15" s="67"/>
      <c r="G15" s="67"/>
      <c r="H15" s="67"/>
      <c r="I15" s="68"/>
    </row>
    <row r="16" spans="1:9" ht="22.5" customHeight="1">
      <c r="A16" s="47"/>
      <c r="B16" s="47"/>
      <c r="C16" s="65"/>
      <c r="D16" s="66"/>
      <c r="E16" s="67"/>
      <c r="F16" s="67"/>
      <c r="G16" s="67"/>
      <c r="H16" s="67"/>
      <c r="I16" s="68"/>
    </row>
    <row r="17" spans="1:9" ht="22.5" customHeight="1">
      <c r="A17" s="47"/>
      <c r="B17" s="47"/>
      <c r="C17" s="65"/>
      <c r="D17" s="66"/>
      <c r="E17" s="67"/>
      <c r="F17" s="67"/>
      <c r="G17" s="67"/>
      <c r="H17" s="67"/>
      <c r="I17" s="68"/>
    </row>
    <row r="18" spans="1:9" ht="22.5" customHeight="1">
      <c r="A18" s="47"/>
      <c r="B18" s="47"/>
      <c r="C18" s="65"/>
      <c r="D18" s="66"/>
      <c r="E18" s="67"/>
      <c r="F18" s="67"/>
      <c r="G18" s="67"/>
      <c r="H18" s="67"/>
      <c r="I18" s="68"/>
    </row>
    <row r="19" spans="1:9" ht="22.5" customHeight="1">
      <c r="A19" s="47"/>
      <c r="B19" s="47"/>
      <c r="C19" s="65"/>
      <c r="D19" s="66"/>
      <c r="E19" s="67"/>
      <c r="F19" s="67"/>
      <c r="G19" s="67"/>
      <c r="H19" s="67"/>
      <c r="I19" s="68"/>
    </row>
    <row r="20" spans="1:9" ht="22.5" customHeight="1">
      <c r="A20" s="47"/>
      <c r="B20" s="47"/>
      <c r="C20" s="65"/>
      <c r="D20" s="66"/>
      <c r="E20" s="67"/>
      <c r="F20" s="67"/>
      <c r="G20" s="67"/>
      <c r="H20" s="67"/>
      <c r="I20" s="68"/>
    </row>
    <row r="21" spans="1:9" ht="22.5" customHeight="1">
      <c r="A21" s="47"/>
      <c r="B21" s="47"/>
      <c r="C21" s="65"/>
      <c r="D21" s="66"/>
      <c r="E21" s="67"/>
      <c r="F21" s="67"/>
      <c r="G21" s="67"/>
      <c r="H21" s="67"/>
      <c r="I21" s="68"/>
    </row>
    <row r="22" spans="1:9" ht="22.5" customHeight="1">
      <c r="A22" s="47"/>
      <c r="B22" s="47"/>
      <c r="C22" s="65"/>
      <c r="D22" s="66"/>
      <c r="E22" s="67"/>
      <c r="F22" s="67"/>
      <c r="G22" s="67"/>
      <c r="H22" s="67"/>
      <c r="I22" s="68"/>
    </row>
    <row r="23" spans="1:9" ht="22.5" customHeight="1">
      <c r="A23" s="47"/>
      <c r="B23" s="47"/>
      <c r="C23" s="65"/>
      <c r="D23" s="66"/>
      <c r="E23" s="67"/>
      <c r="F23" s="67"/>
      <c r="G23" s="67"/>
      <c r="H23" s="67"/>
      <c r="I23" s="68"/>
    </row>
    <row r="24" spans="1:9" ht="22.5" customHeight="1">
      <c r="A24" s="47"/>
      <c r="B24" s="47"/>
      <c r="C24" s="65"/>
      <c r="D24" s="66"/>
      <c r="E24" s="67"/>
      <c r="F24" s="67"/>
      <c r="G24" s="67"/>
      <c r="H24" s="67"/>
      <c r="I24" s="68"/>
    </row>
    <row r="25" spans="1:9" ht="22.5" customHeight="1">
      <c r="A25" s="47"/>
      <c r="B25" s="47"/>
      <c r="C25" s="65"/>
      <c r="D25" s="66"/>
      <c r="E25" s="67"/>
      <c r="F25" s="67"/>
      <c r="G25" s="67"/>
      <c r="H25" s="67"/>
      <c r="I25" s="68"/>
    </row>
  </sheetData>
  <sheetProtection sheet="1"/>
  <mergeCells count="5">
    <mergeCell ref="A7:I7"/>
    <mergeCell ref="G3:I3"/>
    <mergeCell ref="A1:I1"/>
    <mergeCell ref="A5:I5"/>
    <mergeCell ref="A6:I6"/>
  </mergeCells>
  <dataValidations count="3">
    <dataValidation type="list" allowBlank="1" showInputMessage="1" showErrorMessage="1" sqref="A11:A25">
      <formula1>リレー</formula1>
    </dataValidation>
    <dataValidation type="list" allowBlank="1" showInputMessage="1" showErrorMessage="1" sqref="B11:B25">
      <formula1>Rチーム</formula1>
    </dataValidation>
    <dataValidation type="list" showDropDown="1" showInputMessage="1" showErrorMessage="1" errorTitle="リレーメンバー" error="申込み一覧に登録したナンバーを入力してください。" sqref="D11:I25">
      <formula1>ﾅﾝﾊﾞｰ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r:id="rId1"/>
  <headerFooter alignWithMargins="0">
    <oddFooter>&amp;C小学生強化大会 リレー申込み&amp;RPage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0.50390625" style="0" bestFit="1" customWidth="1"/>
    <col min="2" max="2" width="12.75390625" style="0" bestFit="1" customWidth="1"/>
    <col min="3" max="3" width="8.125" style="0" bestFit="1" customWidth="1"/>
    <col min="4" max="4" width="3.75390625" style="0" bestFit="1" customWidth="1"/>
    <col min="5" max="5" width="6.50390625" style="0" bestFit="1" customWidth="1"/>
    <col min="7" max="7" width="3.625" style="0" bestFit="1" customWidth="1"/>
    <col min="8" max="8" width="4.00390625" style="0" bestFit="1" customWidth="1"/>
    <col min="9" max="9" width="5.50390625" style="0" bestFit="1" customWidth="1"/>
    <col min="10" max="12" width="14.625" style="0" bestFit="1" customWidth="1"/>
  </cols>
  <sheetData>
    <row r="1" spans="1:14" s="34" customFormat="1" ht="13.5">
      <c r="A1" s="34" t="s">
        <v>102</v>
      </c>
      <c r="B1" s="34" t="s">
        <v>103</v>
      </c>
      <c r="C1" s="34" t="s">
        <v>104</v>
      </c>
      <c r="D1" s="34" t="s">
        <v>105</v>
      </c>
      <c r="E1" s="35" t="s">
        <v>106</v>
      </c>
      <c r="F1" s="34" t="s">
        <v>107</v>
      </c>
      <c r="G1" s="34" t="s">
        <v>108</v>
      </c>
      <c r="H1" s="34" t="s">
        <v>109</v>
      </c>
      <c r="I1" s="34" t="s">
        <v>110</v>
      </c>
      <c r="J1" s="36" t="s">
        <v>111</v>
      </c>
      <c r="K1" s="36" t="s">
        <v>112</v>
      </c>
      <c r="L1" s="36" t="s">
        <v>113</v>
      </c>
      <c r="M1" s="37"/>
      <c r="N1" s="37"/>
    </row>
    <row r="2" spans="1:12" ht="13.5">
      <c r="A2">
        <f>IF('申込一覧'!B20="","",'申込一覧'!F20*10000+'申込一覧'!B20&amp;"7777")</f>
      </c>
      <c r="B2">
        <f>IF('申込一覧'!C20="","",'申込一覧'!C20&amp;IF('申込一覧'!E20="","","("&amp;'申込一覧'!E20&amp;")"))</f>
      </c>
      <c r="C2">
        <f>IF('申込一覧'!D20="","",'申込一覧'!D20)</f>
      </c>
      <c r="D2">
        <f>IF('申込一覧'!F20="","",'申込一覧'!F20)</f>
      </c>
      <c r="E2">
        <f>IF('申込一覧'!B20="","",'申込一覧'!$C$11)</f>
      </c>
      <c r="F2">
        <f>IF('申込一覧'!B20="","",'申込一覧'!$F$11)</f>
      </c>
      <c r="G2">
        <f>IF('申込一覧'!B20="","",0)</f>
      </c>
      <c r="H2">
        <f>IF('申込一覧'!B20="","",0)</f>
      </c>
      <c r="I2">
        <f>IF('申込一覧'!B20="","",'申込一覧'!B20)</f>
      </c>
      <c r="J2">
        <f>IF('申込一覧'!G20="","",INDEX('名前'!$L$4:$L$47,MATCH('申込一覧'!G20,'名前'!$M$4:$M$47,0))&amp;" "&amp;IF('申込一覧'!N20=1,RIGHTB(10000000+'申込一覧'!H20,7),IF('申込一覧'!N20=2,RIGHTB(100000+'申込一覧'!H20,5),"")))</f>
      </c>
      <c r="K2">
        <f>IF('申込一覧'!I20="","",INDEX('名前'!$L$4:$L$47,MATCH('申込一覧'!I20,'名前'!$M$4:$M$47,0))&amp;" "&amp;IF('申込一覧'!O20=1,RIGHTB(10000000+'申込一覧'!J20,7),IF('申込一覧'!O20=2,RIGHTB(100000+'申込一覧'!J20,5),"")))</f>
      </c>
      <c r="L2">
        <f>IF('申込一覧'!K20="","",INDEX('名前'!$L$4:$L$47,MATCH('申込一覧'!K20,'名前'!$M$4:$M$47,0))&amp;" "&amp;IF('申込一覧'!P20=1,RIGHTB(10000000+'申込一覧'!L20,7),IF('申込一覧'!P20=2,RIGHTB(100000+'申込一覧'!L20,5),"")))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2"/>
  <sheetViews>
    <sheetView zoomScalePageLayoutView="0" workbookViewId="0" topLeftCell="A1">
      <selection activeCell="L3" sqref="L3"/>
    </sheetView>
  </sheetViews>
  <sheetFormatPr defaultColWidth="9.00390625" defaultRowHeight="13.5"/>
  <cols>
    <col min="1" max="1" width="11.875" style="38" bestFit="1" customWidth="1"/>
    <col min="2" max="2" width="10.50390625" style="38" bestFit="1" customWidth="1"/>
    <col min="3" max="3" width="3.625" style="38" bestFit="1" customWidth="1"/>
    <col min="4" max="4" width="10.50390625" style="38" bestFit="1" customWidth="1"/>
    <col min="5" max="5" width="3.75390625" style="38" bestFit="1" customWidth="1"/>
    <col min="6" max="6" width="6.50390625" style="38" bestFit="1" customWidth="1"/>
    <col min="7" max="12" width="10.50390625" style="38" bestFit="1" customWidth="1"/>
    <col min="13" max="16384" width="9.00390625" style="38" customWidth="1"/>
  </cols>
  <sheetData>
    <row r="1" spans="2:12" ht="13.5">
      <c r="B1" s="38" t="s">
        <v>102</v>
      </c>
      <c r="C1" s="38" t="s">
        <v>110</v>
      </c>
      <c r="D1" s="38" t="s">
        <v>103</v>
      </c>
      <c r="E1" s="38" t="s">
        <v>104</v>
      </c>
      <c r="F1" s="38" t="s">
        <v>114</v>
      </c>
      <c r="G1" s="38" t="s">
        <v>111</v>
      </c>
      <c r="H1" s="38" t="s">
        <v>112</v>
      </c>
      <c r="I1" s="38" t="s">
        <v>113</v>
      </c>
      <c r="J1" s="38" t="s">
        <v>115</v>
      </c>
      <c r="K1" s="38" t="s">
        <v>116</v>
      </c>
      <c r="L1" s="38" t="s">
        <v>117</v>
      </c>
    </row>
    <row r="2" spans="1:12" ht="13.5">
      <c r="A2" s="38">
        <f>IF(リレー!A11="","",リレー!A11)</f>
      </c>
      <c r="B2" s="38">
        <f>IF(リレー!A11="","",'申込一覧'!$F$11)&amp;IF(リレー!B11="","",リレー!B11)</f>
      </c>
      <c r="D2" s="38">
        <f>IF(リレー!A11="","",'申込一覧'!$F$11)&amp;IF(リレー!B11="","",リレー!B11)</f>
      </c>
      <c r="F2" s="38">
        <f>IF(リレー!C11="","",リレー!C11)</f>
      </c>
      <c r="G2" s="38">
        <f>IF(リレー!D11="","",IF(LEFT($A2,1)="男",10000+リレー!D11&amp;"7777",IF(LEFT($A2,1)="女",20000+リレー!D11&amp;"7777","")))</f>
      </c>
      <c r="H2" s="38">
        <f>IF(リレー!E11="","",IF(LEFT($A2,1)="男",10000+リレー!E11&amp;"7777",IF(LEFT($A2,1)="女",20000+リレー!E11&amp;"7777","")))</f>
      </c>
      <c r="I2" s="38">
        <f>IF(リレー!F11="","",IF(LEFT($A2,1)="男",10000+リレー!F11&amp;"7777",IF(LEFT($A2,1)="女",20000+リレー!F11&amp;"7777","")))</f>
      </c>
      <c r="J2" s="38">
        <f>IF(リレー!G11="","",IF(LEFT($A2,1)="男",10000+リレー!G11&amp;"7777",IF(LEFT($A2,1)="女",20000+リレー!G11&amp;"7777","")))</f>
      </c>
      <c r="K2" s="38">
        <f>IF(リレー!H11="","",IF(LEFT($A2,1)="男",10000+リレー!H11&amp;"7777",IF(LEFT($A2,1)="女",20000+リレー!H11&amp;"7777","")))</f>
      </c>
      <c r="L2" s="38">
        <f>IF(リレー!I11="","",IF(LEFT($A2,1)="男",10000+リレー!I11&amp;"7777",IF(LEFT($A2,1)="女",20000+リレー!I11&amp;"7777","")))</f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N50"/>
  <sheetViews>
    <sheetView zoomScalePageLayoutView="0" workbookViewId="0" topLeftCell="B1">
      <selection activeCell="G12" sqref="G12"/>
    </sheetView>
  </sheetViews>
  <sheetFormatPr defaultColWidth="9.00390625" defaultRowHeight="13.5"/>
  <cols>
    <col min="1" max="2" width="9.00390625" style="8" customWidth="1"/>
    <col min="3" max="3" width="4.75390625" style="8" customWidth="1"/>
    <col min="4" max="16384" width="9.00390625" style="8" customWidth="1"/>
  </cols>
  <sheetData>
    <row r="3" spans="1:10" ht="13.5">
      <c r="A3" s="71" t="s">
        <v>9</v>
      </c>
      <c r="B3" s="71" t="s">
        <v>10</v>
      </c>
      <c r="C3" s="72"/>
      <c r="D3" s="8" t="s">
        <v>2</v>
      </c>
      <c r="G3" s="8" t="s">
        <v>58</v>
      </c>
      <c r="J3" s="8" t="s">
        <v>63</v>
      </c>
    </row>
    <row r="4" spans="1:14" ht="13.5">
      <c r="A4" s="73">
        <v>1</v>
      </c>
      <c r="B4" s="71" t="s">
        <v>11</v>
      </c>
      <c r="D4" s="8">
        <v>1</v>
      </c>
      <c r="F4" s="7" t="s">
        <v>150</v>
      </c>
      <c r="G4" s="7" t="s">
        <v>147</v>
      </c>
      <c r="I4" s="7" t="s">
        <v>150</v>
      </c>
      <c r="J4" s="7" t="s">
        <v>154</v>
      </c>
      <c r="L4" s="7" t="s">
        <v>150</v>
      </c>
      <c r="M4" s="7" t="s">
        <v>147</v>
      </c>
      <c r="N4" s="8">
        <v>1</v>
      </c>
    </row>
    <row r="5" spans="1:14" ht="13.5">
      <c r="A5" s="73">
        <v>2</v>
      </c>
      <c r="B5" s="71" t="s">
        <v>12</v>
      </c>
      <c r="D5" s="8">
        <v>2</v>
      </c>
      <c r="F5" s="7" t="s">
        <v>151</v>
      </c>
      <c r="G5" s="7" t="s">
        <v>148</v>
      </c>
      <c r="I5" s="7" t="s">
        <v>151</v>
      </c>
      <c r="J5" s="7" t="s">
        <v>155</v>
      </c>
      <c r="L5" s="7" t="s">
        <v>151</v>
      </c>
      <c r="M5" s="7" t="s">
        <v>148</v>
      </c>
      <c r="N5" s="8">
        <v>1</v>
      </c>
    </row>
    <row r="6" spans="1:14" ht="13.5">
      <c r="A6" s="73">
        <v>3</v>
      </c>
      <c r="B6" s="71" t="s">
        <v>13</v>
      </c>
      <c r="F6" s="7" t="s">
        <v>126</v>
      </c>
      <c r="G6" s="7" t="s">
        <v>124</v>
      </c>
      <c r="I6" s="7" t="s">
        <v>126</v>
      </c>
      <c r="J6" s="7" t="s">
        <v>130</v>
      </c>
      <c r="L6" s="7" t="s">
        <v>152</v>
      </c>
      <c r="M6" s="7" t="s">
        <v>149</v>
      </c>
      <c r="N6" s="8">
        <v>1</v>
      </c>
    </row>
    <row r="7" spans="1:14" ht="13.5">
      <c r="A7" s="73">
        <v>4</v>
      </c>
      <c r="B7" s="71" t="s">
        <v>14</v>
      </c>
      <c r="F7" s="7"/>
      <c r="G7" s="7"/>
      <c r="I7" s="7"/>
      <c r="J7" s="7"/>
      <c r="L7" s="7" t="s">
        <v>153</v>
      </c>
      <c r="M7" s="7" t="s">
        <v>146</v>
      </c>
      <c r="N7" s="8">
        <v>1</v>
      </c>
    </row>
    <row r="8" spans="1:14" ht="13.5">
      <c r="A8" s="73">
        <v>5</v>
      </c>
      <c r="B8" s="71" t="s">
        <v>15</v>
      </c>
      <c r="L8" s="7" t="s">
        <v>126</v>
      </c>
      <c r="M8" s="7" t="s">
        <v>124</v>
      </c>
      <c r="N8" s="8">
        <v>1</v>
      </c>
    </row>
    <row r="9" spans="1:14" ht="13.5">
      <c r="A9" s="73">
        <v>6</v>
      </c>
      <c r="B9" s="71" t="s">
        <v>16</v>
      </c>
      <c r="F9" s="7"/>
      <c r="G9" s="7"/>
      <c r="I9" s="7"/>
      <c r="J9" s="7"/>
      <c r="L9" s="7" t="s">
        <v>127</v>
      </c>
      <c r="M9" s="7" t="s">
        <v>125</v>
      </c>
      <c r="N9" s="8">
        <v>1</v>
      </c>
    </row>
    <row r="10" spans="1:14" ht="13.5">
      <c r="A10" s="73">
        <v>7</v>
      </c>
      <c r="B10" s="71" t="s">
        <v>17</v>
      </c>
      <c r="F10" s="7"/>
      <c r="G10" s="7"/>
      <c r="I10" s="7"/>
      <c r="J10" s="7"/>
      <c r="L10" s="7" t="s">
        <v>128</v>
      </c>
      <c r="M10" s="7" t="s">
        <v>132</v>
      </c>
      <c r="N10" s="8">
        <v>2</v>
      </c>
    </row>
    <row r="11" spans="1:14" ht="13.5">
      <c r="A11" s="73">
        <v>8</v>
      </c>
      <c r="B11" s="71" t="s">
        <v>18</v>
      </c>
      <c r="F11" s="7"/>
      <c r="G11" s="7"/>
      <c r="H11" s="76"/>
      <c r="I11" s="7"/>
      <c r="J11" s="7"/>
      <c r="L11" s="7" t="s">
        <v>129</v>
      </c>
      <c r="M11" s="7" t="s">
        <v>133</v>
      </c>
      <c r="N11" s="8">
        <v>2</v>
      </c>
    </row>
    <row r="12" spans="1:14" ht="13.5">
      <c r="A12" s="73">
        <v>9</v>
      </c>
      <c r="B12" s="71" t="s">
        <v>19</v>
      </c>
      <c r="F12" s="7"/>
      <c r="G12" s="7"/>
      <c r="H12" s="76"/>
      <c r="I12" s="7"/>
      <c r="J12" s="7"/>
      <c r="L12" s="7" t="s">
        <v>159</v>
      </c>
      <c r="M12" s="7" t="s">
        <v>160</v>
      </c>
      <c r="N12" s="8">
        <v>2</v>
      </c>
    </row>
    <row r="13" spans="1:14" ht="13.5">
      <c r="A13" s="73">
        <v>10</v>
      </c>
      <c r="B13" s="71" t="s">
        <v>20</v>
      </c>
      <c r="D13" s="8" t="s">
        <v>87</v>
      </c>
      <c r="F13" s="7"/>
      <c r="G13" s="7"/>
      <c r="I13" s="7"/>
      <c r="J13" s="7"/>
      <c r="L13" s="7" t="s">
        <v>150</v>
      </c>
      <c r="M13" s="7" t="s">
        <v>154</v>
      </c>
      <c r="N13" s="8">
        <v>1</v>
      </c>
    </row>
    <row r="14" spans="1:14" ht="13.5">
      <c r="A14" s="73">
        <v>11</v>
      </c>
      <c r="B14" s="71" t="s">
        <v>21</v>
      </c>
      <c r="D14" s="8" t="s">
        <v>74</v>
      </c>
      <c r="F14" s="7"/>
      <c r="G14" s="7"/>
      <c r="I14" s="7"/>
      <c r="J14" s="7"/>
      <c r="L14" s="7" t="s">
        <v>151</v>
      </c>
      <c r="M14" s="7" t="s">
        <v>155</v>
      </c>
      <c r="N14" s="8">
        <v>1</v>
      </c>
    </row>
    <row r="15" spans="1:14" ht="13.5">
      <c r="A15" s="73">
        <v>12</v>
      </c>
      <c r="B15" s="71" t="s">
        <v>22</v>
      </c>
      <c r="D15" s="8" t="s">
        <v>75</v>
      </c>
      <c r="F15" s="7"/>
      <c r="G15" s="7"/>
      <c r="I15" s="7"/>
      <c r="J15" s="7"/>
      <c r="L15" s="7" t="s">
        <v>152</v>
      </c>
      <c r="M15" s="7" t="s">
        <v>156</v>
      </c>
      <c r="N15" s="8">
        <v>1</v>
      </c>
    </row>
    <row r="16" spans="1:14" ht="13.5">
      <c r="A16" s="73">
        <v>13</v>
      </c>
      <c r="B16" s="71" t="s">
        <v>23</v>
      </c>
      <c r="F16" s="7"/>
      <c r="G16" s="7"/>
      <c r="I16" s="7"/>
      <c r="J16" s="7"/>
      <c r="L16" s="7" t="s">
        <v>153</v>
      </c>
      <c r="M16" s="7" t="s">
        <v>157</v>
      </c>
      <c r="N16" s="8">
        <v>1</v>
      </c>
    </row>
    <row r="17" spans="1:14" ht="13.5">
      <c r="A17" s="73">
        <v>14</v>
      </c>
      <c r="B17" s="71" t="s">
        <v>24</v>
      </c>
      <c r="F17" s="7"/>
      <c r="G17" s="7"/>
      <c r="I17" s="7"/>
      <c r="J17" s="7"/>
      <c r="L17" s="7" t="s">
        <v>126</v>
      </c>
      <c r="M17" s="7" t="s">
        <v>130</v>
      </c>
      <c r="N17" s="8">
        <v>1</v>
      </c>
    </row>
    <row r="18" spans="1:14" ht="13.5">
      <c r="A18" s="73">
        <v>15</v>
      </c>
      <c r="B18" s="71" t="s">
        <v>25</v>
      </c>
      <c r="F18" s="7"/>
      <c r="G18" s="7"/>
      <c r="I18" s="7"/>
      <c r="J18" s="7"/>
      <c r="L18" s="7" t="s">
        <v>127</v>
      </c>
      <c r="M18" s="7" t="s">
        <v>131</v>
      </c>
      <c r="N18" s="8">
        <v>1</v>
      </c>
    </row>
    <row r="19" spans="1:14" ht="13.5">
      <c r="A19" s="73">
        <v>16</v>
      </c>
      <c r="B19" s="71" t="s">
        <v>26</v>
      </c>
      <c r="F19" s="7"/>
      <c r="G19" s="7"/>
      <c r="I19" s="7"/>
      <c r="J19" s="7"/>
      <c r="L19" s="7" t="s">
        <v>128</v>
      </c>
      <c r="M19" s="7" t="s">
        <v>134</v>
      </c>
      <c r="N19" s="8">
        <v>2</v>
      </c>
    </row>
    <row r="20" spans="1:14" ht="13.5">
      <c r="A20" s="73">
        <v>17</v>
      </c>
      <c r="B20" s="71" t="s">
        <v>27</v>
      </c>
      <c r="F20" s="7"/>
      <c r="G20" s="7"/>
      <c r="I20" s="7"/>
      <c r="J20" s="7"/>
      <c r="L20" s="7" t="s">
        <v>129</v>
      </c>
      <c r="M20" s="7" t="s">
        <v>135</v>
      </c>
      <c r="N20" s="8">
        <v>2</v>
      </c>
    </row>
    <row r="21" spans="1:14" ht="13.5">
      <c r="A21" s="73">
        <v>18</v>
      </c>
      <c r="B21" s="71" t="s">
        <v>28</v>
      </c>
      <c r="D21" s="8" t="s">
        <v>99</v>
      </c>
      <c r="F21" s="7"/>
      <c r="G21" s="7"/>
      <c r="I21" s="7"/>
      <c r="J21" s="7"/>
      <c r="L21" s="7" t="s">
        <v>159</v>
      </c>
      <c r="M21" s="7" t="s">
        <v>161</v>
      </c>
      <c r="N21" s="8">
        <v>2</v>
      </c>
    </row>
    <row r="22" spans="1:13" ht="13.5">
      <c r="A22" s="75">
        <v>19</v>
      </c>
      <c r="B22" s="71" t="s">
        <v>29</v>
      </c>
      <c r="D22" s="8" t="s">
        <v>89</v>
      </c>
      <c r="F22" s="7"/>
      <c r="G22" s="7"/>
      <c r="I22" s="7"/>
      <c r="J22" s="7"/>
      <c r="L22" s="7"/>
      <c r="M22" s="7"/>
    </row>
    <row r="23" spans="1:13" ht="13.5">
      <c r="A23" s="75">
        <v>20</v>
      </c>
      <c r="B23" s="71" t="s">
        <v>30</v>
      </c>
      <c r="D23" s="8" t="s">
        <v>90</v>
      </c>
      <c r="F23" s="7"/>
      <c r="G23" s="7"/>
      <c r="I23" s="7"/>
      <c r="J23" s="7"/>
      <c r="L23" s="7"/>
      <c r="M23" s="7"/>
    </row>
    <row r="24" spans="1:13" ht="13.5">
      <c r="A24" s="75">
        <v>21</v>
      </c>
      <c r="B24" s="71" t="s">
        <v>31</v>
      </c>
      <c r="D24" s="8" t="s">
        <v>91</v>
      </c>
      <c r="F24" s="7"/>
      <c r="G24" s="7"/>
      <c r="L24" s="7"/>
      <c r="M24" s="7"/>
    </row>
    <row r="25" spans="1:13" ht="13.5">
      <c r="A25" s="75">
        <v>22</v>
      </c>
      <c r="B25" s="71" t="s">
        <v>32</v>
      </c>
      <c r="D25" s="8" t="s">
        <v>92</v>
      </c>
      <c r="F25" s="7"/>
      <c r="G25" s="7"/>
      <c r="L25" s="7"/>
      <c r="M25" s="74"/>
    </row>
    <row r="26" spans="1:13" ht="13.5">
      <c r="A26" s="75">
        <v>23</v>
      </c>
      <c r="B26" s="71" t="s">
        <v>33</v>
      </c>
      <c r="D26" s="8" t="s">
        <v>93</v>
      </c>
      <c r="F26" s="7"/>
      <c r="G26" s="7"/>
      <c r="L26" s="7"/>
      <c r="M26" s="7"/>
    </row>
    <row r="27" spans="1:13" ht="13.5">
      <c r="A27" s="75">
        <v>24</v>
      </c>
      <c r="B27" s="71" t="s">
        <v>34</v>
      </c>
      <c r="D27" s="8" t="s">
        <v>94</v>
      </c>
      <c r="L27" s="7"/>
      <c r="M27" s="7"/>
    </row>
    <row r="28" spans="1:13" ht="13.5">
      <c r="A28" s="75">
        <v>25</v>
      </c>
      <c r="B28" s="71" t="s">
        <v>35</v>
      </c>
      <c r="D28" s="8" t="s">
        <v>95</v>
      </c>
      <c r="L28" s="7"/>
      <c r="M28" s="7"/>
    </row>
    <row r="29" spans="1:13" ht="13.5">
      <c r="A29" s="75">
        <v>26</v>
      </c>
      <c r="B29" s="71" t="s">
        <v>36</v>
      </c>
      <c r="D29" s="8" t="s">
        <v>96</v>
      </c>
      <c r="L29" s="7"/>
      <c r="M29" s="7"/>
    </row>
    <row r="30" spans="1:13" ht="13.5">
      <c r="A30" s="75">
        <v>27</v>
      </c>
      <c r="B30" s="71" t="s">
        <v>37</v>
      </c>
      <c r="D30" s="8" t="s">
        <v>97</v>
      </c>
      <c r="L30" s="7"/>
      <c r="M30" s="7"/>
    </row>
    <row r="31" spans="1:13" ht="13.5">
      <c r="A31" s="75">
        <v>28</v>
      </c>
      <c r="B31" s="71" t="s">
        <v>38</v>
      </c>
      <c r="D31" s="8" t="s">
        <v>98</v>
      </c>
      <c r="F31" s="8" t="s">
        <v>72</v>
      </c>
      <c r="G31" s="8" t="s">
        <v>101</v>
      </c>
      <c r="H31" s="8" t="s">
        <v>87</v>
      </c>
      <c r="L31" s="7"/>
      <c r="M31" s="7"/>
    </row>
    <row r="32" spans="1:13" ht="13.5">
      <c r="A32" s="75">
        <v>29</v>
      </c>
      <c r="B32" s="71" t="s">
        <v>39</v>
      </c>
      <c r="F32" s="8" t="s">
        <v>123</v>
      </c>
      <c r="G32" s="8">
        <v>500</v>
      </c>
      <c r="H32" s="8">
        <v>1200</v>
      </c>
      <c r="L32" s="7"/>
      <c r="M32" s="7"/>
    </row>
    <row r="33" spans="1:13" ht="13.5">
      <c r="A33" s="75">
        <v>30</v>
      </c>
      <c r="B33" s="71" t="s">
        <v>40</v>
      </c>
      <c r="L33" s="7"/>
      <c r="M33" s="7"/>
    </row>
    <row r="34" spans="1:13" ht="13.5">
      <c r="A34" s="75">
        <v>31</v>
      </c>
      <c r="B34" s="71" t="s">
        <v>41</v>
      </c>
      <c r="L34" s="7"/>
      <c r="M34" s="7"/>
    </row>
    <row r="35" spans="1:13" ht="13.5">
      <c r="A35" s="75">
        <v>32</v>
      </c>
      <c r="B35" s="71" t="s">
        <v>42</v>
      </c>
      <c r="L35" s="7"/>
      <c r="M35" s="7"/>
    </row>
    <row r="36" spans="1:13" ht="13.5">
      <c r="A36" s="75">
        <v>33</v>
      </c>
      <c r="B36" s="71" t="s">
        <v>43</v>
      </c>
      <c r="L36" s="7"/>
      <c r="M36" s="7"/>
    </row>
    <row r="37" spans="1:13" ht="13.5">
      <c r="A37" s="75">
        <v>34</v>
      </c>
      <c r="B37" s="71" t="s">
        <v>44</v>
      </c>
      <c r="L37" s="7"/>
      <c r="M37" s="7"/>
    </row>
    <row r="38" spans="1:13" ht="13.5">
      <c r="A38" s="75">
        <v>35</v>
      </c>
      <c r="B38" s="71" t="s">
        <v>53</v>
      </c>
      <c r="L38" s="7"/>
      <c r="M38" s="7"/>
    </row>
    <row r="39" spans="1:13" ht="13.5">
      <c r="A39" s="75">
        <v>36</v>
      </c>
      <c r="B39" s="71" t="s">
        <v>54</v>
      </c>
      <c r="L39" s="7"/>
      <c r="M39" s="7"/>
    </row>
    <row r="40" spans="1:13" ht="13.5">
      <c r="A40" s="75">
        <v>37</v>
      </c>
      <c r="B40" s="71" t="s">
        <v>55</v>
      </c>
      <c r="L40" s="7"/>
      <c r="M40" s="7"/>
    </row>
    <row r="41" spans="1:13" ht="13.5">
      <c r="A41" s="75">
        <v>38</v>
      </c>
      <c r="B41" s="71" t="s">
        <v>56</v>
      </c>
      <c r="L41" s="7"/>
      <c r="M41" s="7"/>
    </row>
    <row r="42" spans="1:13" ht="13.5">
      <c r="A42" s="75">
        <v>39</v>
      </c>
      <c r="B42" s="71" t="s">
        <v>57</v>
      </c>
      <c r="L42" s="7"/>
      <c r="M42" s="7"/>
    </row>
    <row r="43" spans="1:13" ht="13.5">
      <c r="A43" s="75">
        <v>40</v>
      </c>
      <c r="B43" s="71" t="s">
        <v>45</v>
      </c>
      <c r="L43" s="7"/>
      <c r="M43" s="7"/>
    </row>
    <row r="44" spans="1:13" ht="13.5">
      <c r="A44" s="75">
        <v>41</v>
      </c>
      <c r="B44" s="71" t="s">
        <v>46</v>
      </c>
      <c r="L44" s="7"/>
      <c r="M44" s="7"/>
    </row>
    <row r="45" spans="1:13" ht="13.5">
      <c r="A45" s="75">
        <v>42</v>
      </c>
      <c r="B45" s="71" t="s">
        <v>47</v>
      </c>
      <c r="L45" s="7"/>
      <c r="M45" s="7"/>
    </row>
    <row r="46" spans="1:13" ht="13.5">
      <c r="A46" s="75">
        <v>43</v>
      </c>
      <c r="B46" s="71" t="s">
        <v>48</v>
      </c>
      <c r="L46" s="7"/>
      <c r="M46" s="7"/>
    </row>
    <row r="47" spans="1:13" ht="13.5">
      <c r="A47" s="75">
        <v>44</v>
      </c>
      <c r="B47" s="71" t="s">
        <v>49</v>
      </c>
      <c r="L47" s="7"/>
      <c r="M47" s="7"/>
    </row>
    <row r="48" spans="1:2" ht="13.5">
      <c r="A48" s="75">
        <v>45</v>
      </c>
      <c r="B48" s="71" t="s">
        <v>50</v>
      </c>
    </row>
    <row r="49" spans="1:2" ht="13.5">
      <c r="A49" s="75">
        <v>46</v>
      </c>
      <c r="B49" s="71" t="s">
        <v>51</v>
      </c>
    </row>
    <row r="50" spans="1:2" ht="13.5">
      <c r="A50" s="75">
        <v>47</v>
      </c>
      <c r="B50" s="71" t="s">
        <v>52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2012-04-15T04:28:56Z</cp:lastPrinted>
  <dcterms:created xsi:type="dcterms:W3CDTF">2010-11-15T02:46:27Z</dcterms:created>
  <dcterms:modified xsi:type="dcterms:W3CDTF">2016-06-05T10:04:35Z</dcterms:modified>
  <cp:category/>
  <cp:version/>
  <cp:contentType/>
  <cp:contentStatus/>
</cp:coreProperties>
</file>