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195" windowHeight="8670" activeTab="2"/>
  </bookViews>
  <sheets>
    <sheet name="注意事項（必ずお読みください。）" sheetId="1" r:id="rId1"/>
    <sheet name="様式1" sheetId="2" r:id="rId2"/>
    <sheet name="様式2" sheetId="3" r:id="rId3"/>
    <sheet name="ﾃﾞｰﾀ" sheetId="4" state="hidden" r:id="rId4"/>
    <sheet name="競技者DB" sheetId="5" state="hidden" r:id="rId5"/>
    <sheet name="Sheet1" sheetId="6" state="hidden" r:id="rId6"/>
    <sheet name="Sheet2" sheetId="7" state="hidden" r:id="rId7"/>
  </sheets>
  <definedNames>
    <definedName name="_xlnm.Print_Area" localSheetId="1">'様式1'!$A$1:$V$114</definedName>
    <definedName name="_xlnm.Print_Area" localSheetId="2">'様式2'!$A$1:$II$51</definedName>
    <definedName name="_xlnm.Print_Titles" localSheetId="1">'様式1'!$15:$16</definedName>
    <definedName name="女子種目">'ﾃﾞｰﾀ'!$E$27:$E$45</definedName>
    <definedName name="性別">'ﾃﾞｰﾀ'!$L$4:$L$5</definedName>
    <definedName name="男子種目">'ﾃﾞｰﾀ'!$E$4:$E$23</definedName>
  </definedNames>
  <calcPr fullCalcOnLoad="1"/>
</workbook>
</file>

<file path=xl/comments2.xml><?xml version="1.0" encoding="utf-8"?>
<comments xmlns="http://schemas.openxmlformats.org/spreadsheetml/2006/main">
  <authors>
    <author>kawai-kenichi-1</author>
    <author>徳島県</author>
  </authors>
  <commentList>
    <comment ref="C6" authorId="0">
      <text>
        <r>
          <rPr>
            <b/>
            <sz val="9"/>
            <rFont val="ＭＳ Ｐゴシック"/>
            <family val="3"/>
          </rPr>
          <t>「徳島県立●●高等学校」のように正式名称で記入してください。</t>
        </r>
      </text>
    </comment>
    <comment ref="C8" authorId="0">
      <text>
        <r>
          <rPr>
            <b/>
            <sz val="9"/>
            <rFont val="ＭＳ Ｐゴシック"/>
            <family val="3"/>
          </rPr>
          <t>プログラムに記載される所属名です。全角6文字以内。</t>
        </r>
      </text>
    </comment>
    <comment ref="C7" authorId="0">
      <text>
        <r>
          <rPr>
            <b/>
            <sz val="9"/>
            <rFont val="ＭＳ Ｐゴシック"/>
            <family val="3"/>
          </rPr>
          <t>半角ｶﾀｶﾅで記入してください。</t>
        </r>
      </text>
    </comment>
    <comment ref="Q15" authorId="1">
      <text>
        <r>
          <rPr>
            <b/>
            <sz val="9"/>
            <rFont val="ＭＳ Ｐゴシック"/>
            <family val="3"/>
          </rPr>
          <t>補欠登録する種目に【1】を入力してください。</t>
        </r>
      </text>
    </comment>
    <comment ref="N15" authorId="1">
      <text>
        <r>
          <rPr>
            <b/>
            <sz val="9"/>
            <rFont val="ＭＳ Ｐゴシック"/>
            <family val="3"/>
          </rPr>
          <t>参加する選手に【1】を入力してください。</t>
        </r>
      </text>
    </comment>
    <comment ref="O15" authorId="1">
      <text>
        <r>
          <rPr>
            <b/>
            <sz val="9"/>
            <rFont val="ＭＳ Ｐゴシック"/>
            <family val="3"/>
          </rPr>
          <t>参加する選手に【1】を入力してください。</t>
        </r>
      </text>
    </comment>
    <comment ref="I16" authorId="1">
      <text>
        <r>
          <rPr>
            <b/>
            <sz val="9"/>
            <rFont val="ＭＳ Ｐゴシック"/>
            <family val="3"/>
          </rPr>
          <t>数字のみを記入してください。
“秒以下"もしくは“メートル以下”が「０（ゼロ）」であっても【00】と入力してください。</t>
        </r>
      </text>
    </comment>
    <comment ref="K16" authorId="1">
      <text>
        <r>
          <rPr>
            <b/>
            <sz val="9"/>
            <rFont val="ＭＳ Ｐゴシック"/>
            <family val="3"/>
          </rPr>
          <t>数字のみを記入してください。
“秒以下"もしくは“メートル以下”が「０（ゼロ）」であっても【00】と入力してください。</t>
        </r>
      </text>
    </comment>
    <comment ref="M16" authorId="1">
      <text>
        <r>
          <rPr>
            <b/>
            <sz val="9"/>
            <rFont val="ＭＳ Ｐゴシック"/>
            <family val="3"/>
          </rPr>
          <t>数字のみを記入してください。
“秒以下"もしくは“メートル以下”が「０（ゼロ）」であっても【00】と入力してください。</t>
        </r>
      </text>
    </comment>
    <comment ref="H16" authorId="1">
      <text>
        <r>
          <rPr>
            <b/>
            <sz val="9"/>
            <rFont val="ＭＳ Ｐゴシック"/>
            <family val="3"/>
          </rPr>
          <t>必ずプルダウンの中から選択してください。</t>
        </r>
      </text>
    </comment>
    <comment ref="J16" authorId="1">
      <text>
        <r>
          <rPr>
            <b/>
            <sz val="9"/>
            <rFont val="ＭＳ Ｐゴシック"/>
            <family val="3"/>
          </rPr>
          <t>必ずプルダウンの中から選択してください。</t>
        </r>
      </text>
    </comment>
    <comment ref="L16" authorId="1">
      <text>
        <r>
          <rPr>
            <b/>
            <sz val="9"/>
            <rFont val="ＭＳ Ｐゴシック"/>
            <family val="3"/>
          </rPr>
          <t>必ずプルダウンの中から選択してください。</t>
        </r>
      </text>
    </comment>
    <comment ref="G15" authorId="1">
      <text>
        <r>
          <rPr>
            <b/>
            <sz val="9"/>
            <rFont val="ＭＳ Ｐゴシック"/>
            <family val="3"/>
          </rPr>
          <t>男子 → 【1】
女子 → 【2】</t>
        </r>
      </text>
    </comment>
    <comment ref="F15" authorId="1">
      <text>
        <r>
          <rPr>
            <b/>
            <sz val="9"/>
            <rFont val="ＭＳ Ｐゴシック"/>
            <family val="3"/>
          </rPr>
          <t>西暦で入力してください。
（例）
平成17年11月10日生まれ
→　【2005/11/10】</t>
        </r>
      </text>
    </comment>
    <comment ref="E15" authorId="1">
      <text>
        <r>
          <rPr>
            <b/>
            <sz val="9"/>
            <rFont val="ＭＳ Ｐゴシック"/>
            <family val="3"/>
          </rPr>
          <t>数字のみを記入してください。</t>
        </r>
      </text>
    </comment>
    <comment ref="D15" authorId="1">
      <text>
        <r>
          <rPr>
            <b/>
            <sz val="9"/>
            <rFont val="ＭＳ Ｐゴシック"/>
            <family val="3"/>
          </rPr>
          <t>半角ｶﾀｶﾅで姓と名の間は半角ｽﾍﾟｰｽを空けてください。</t>
        </r>
      </text>
    </comment>
  </commentList>
</comments>
</file>

<file path=xl/sharedStrings.xml><?xml version="1.0" encoding="utf-8"?>
<sst xmlns="http://schemas.openxmlformats.org/spreadsheetml/2006/main" count="1882" uniqueCount="1290">
  <si>
    <t>№</t>
  </si>
  <si>
    <t>ﾅﾝﾊﾞｰ</t>
  </si>
  <si>
    <t>氏名</t>
  </si>
  <si>
    <t>ﾌﾘｶﾞﾅ</t>
  </si>
  <si>
    <t>生年月日</t>
  </si>
  <si>
    <t>性別</t>
  </si>
  <si>
    <t>種目1</t>
  </si>
  <si>
    <t>最高記録</t>
  </si>
  <si>
    <t>種目2</t>
  </si>
  <si>
    <t>種目3</t>
  </si>
  <si>
    <t>健康</t>
  </si>
  <si>
    <t>出場種目</t>
  </si>
  <si>
    <t>S1</t>
  </si>
  <si>
    <t>S2</t>
  </si>
  <si>
    <t>S3</t>
  </si>
  <si>
    <t>補欠登録</t>
  </si>
  <si>
    <t>学年</t>
  </si>
  <si>
    <t>4×
100m</t>
  </si>
  <si>
    <t>4×
400m</t>
  </si>
  <si>
    <t>3000mSC</t>
  </si>
  <si>
    <t>記載の生徒は本校在校生で、標記の大会に出場することを認知します。</t>
  </si>
  <si>
    <t>所 属 長</t>
  </si>
  <si>
    <t>学校名
（正式）</t>
  </si>
  <si>
    <t>学校名
（略称）</t>
  </si>
  <si>
    <t>参加人数</t>
  </si>
  <si>
    <t>個人種目数</t>
  </si>
  <si>
    <t>リレー種目数</t>
  </si>
  <si>
    <t>男子</t>
  </si>
  <si>
    <t>女子</t>
  </si>
  <si>
    <t>合計</t>
  </si>
  <si>
    <t>種目コード</t>
  </si>
  <si>
    <t>総体種目</t>
  </si>
  <si>
    <t>100m</t>
  </si>
  <si>
    <t>200m</t>
  </si>
  <si>
    <t>400m</t>
  </si>
  <si>
    <t>800m</t>
  </si>
  <si>
    <t>1500m</t>
  </si>
  <si>
    <t>3000m</t>
  </si>
  <si>
    <t>5000m</t>
  </si>
  <si>
    <t>男子110mH</t>
  </si>
  <si>
    <t>男子400mH</t>
  </si>
  <si>
    <t>女子100mH</t>
  </si>
  <si>
    <t>女子400mH</t>
  </si>
  <si>
    <t>3000mW</t>
  </si>
  <si>
    <t>5000mW</t>
  </si>
  <si>
    <t>走高跳</t>
  </si>
  <si>
    <t>棒高跳</t>
  </si>
  <si>
    <t>走幅跳</t>
  </si>
  <si>
    <t>三段跳</t>
  </si>
  <si>
    <t>男子砲丸投</t>
  </si>
  <si>
    <t>女子砲丸投</t>
  </si>
  <si>
    <t>男子円盤投</t>
  </si>
  <si>
    <t>女子円盤投</t>
  </si>
  <si>
    <t>男子ハンマー投</t>
  </si>
  <si>
    <t>男子やり投</t>
  </si>
  <si>
    <t>女子やり投</t>
  </si>
  <si>
    <t>4×100R</t>
  </si>
  <si>
    <t>4×400R</t>
  </si>
  <si>
    <t>男子種目</t>
  </si>
  <si>
    <t>女子種目</t>
  </si>
  <si>
    <t>八種競技</t>
  </si>
  <si>
    <t>七種競技</t>
  </si>
  <si>
    <t>DB</t>
  </si>
  <si>
    <t>N1</t>
  </si>
  <si>
    <t>N2</t>
  </si>
  <si>
    <t>SX</t>
  </si>
  <si>
    <t>KC</t>
  </si>
  <si>
    <t>MC</t>
  </si>
  <si>
    <t>TL</t>
  </si>
  <si>
    <t>WT</t>
  </si>
  <si>
    <t>ZK</t>
  </si>
  <si>
    <t>S1</t>
  </si>
  <si>
    <t>4ﾘﾚｰ</t>
  </si>
  <si>
    <t>16ﾘﾚｰ</t>
  </si>
  <si>
    <t>男</t>
  </si>
  <si>
    <t>女</t>
  </si>
  <si>
    <t>男100m</t>
  </si>
  <si>
    <t>男200m</t>
  </si>
  <si>
    <t>男400m</t>
  </si>
  <si>
    <t>男800m</t>
  </si>
  <si>
    <t>男1500m</t>
  </si>
  <si>
    <t>男5000m</t>
  </si>
  <si>
    <t>男110mH</t>
  </si>
  <si>
    <t>男400mH</t>
  </si>
  <si>
    <t>男3000mSC</t>
  </si>
  <si>
    <t>男5000mW</t>
  </si>
  <si>
    <t>男走高跳</t>
  </si>
  <si>
    <t>男棒高跳</t>
  </si>
  <si>
    <t>男走幅跳</t>
  </si>
  <si>
    <t>男三段跳</t>
  </si>
  <si>
    <t>男砲丸投</t>
  </si>
  <si>
    <t>男円盤投</t>
  </si>
  <si>
    <t>男ハンマー投</t>
  </si>
  <si>
    <t>男やり投</t>
  </si>
  <si>
    <t>男八種競技</t>
  </si>
  <si>
    <t>女100m</t>
  </si>
  <si>
    <t>女200m</t>
  </si>
  <si>
    <t>女400m</t>
  </si>
  <si>
    <t>女800m</t>
  </si>
  <si>
    <t>女1500m</t>
  </si>
  <si>
    <t>女3000m</t>
  </si>
  <si>
    <t>女100mH</t>
  </si>
  <si>
    <t>女400mH</t>
  </si>
  <si>
    <t>女5000mW</t>
  </si>
  <si>
    <t>女走高跳</t>
  </si>
  <si>
    <t>女走幅跳</t>
  </si>
  <si>
    <t>女砲丸投</t>
  </si>
  <si>
    <t>女円盤投</t>
  </si>
  <si>
    <t>女やり投</t>
  </si>
  <si>
    <t>女七種競技</t>
  </si>
  <si>
    <t>(陸上競技)　　　種目別申込書　　(１部提出)</t>
  </si>
  <si>
    <t>種　　目</t>
  </si>
  <si>
    <t>ﾅﾝﾊﾞｰ</t>
  </si>
  <si>
    <t>氏　　名</t>
  </si>
  <si>
    <t>補　　欠</t>
  </si>
  <si>
    <t>5000m競歩</t>
  </si>
  <si>
    <t>110mﾊｰﾄﾞﾙ</t>
  </si>
  <si>
    <t>400mﾊｰﾄﾞﾙ</t>
  </si>
  <si>
    <t>4×100mR</t>
  </si>
  <si>
    <t>4×400mR</t>
  </si>
  <si>
    <t>走高跳</t>
  </si>
  <si>
    <t>棒高跳</t>
  </si>
  <si>
    <t>走幅跳</t>
  </si>
  <si>
    <t>三段跳</t>
  </si>
  <si>
    <t>砲丸投</t>
  </si>
  <si>
    <t>円盤投</t>
  </si>
  <si>
    <t>ﾊﾝﾏｰ投</t>
  </si>
  <si>
    <t>やり投</t>
  </si>
  <si>
    <t>八種競技</t>
  </si>
  <si>
    <t>女　　　　　子</t>
  </si>
  <si>
    <t>100mﾊｰﾄﾞﾙ</t>
  </si>
  <si>
    <t>七種競技</t>
  </si>
  <si>
    <t>学 校 名</t>
  </si>
  <si>
    <t>記　載
責任者
（顧問）</t>
  </si>
  <si>
    <t>印</t>
  </si>
  <si>
    <t>DB</t>
  </si>
  <si>
    <t>21000</t>
  </si>
  <si>
    <t>20200</t>
  </si>
  <si>
    <t>00200</t>
  </si>
  <si>
    <t>00300</t>
  </si>
  <si>
    <t>00500</t>
  </si>
  <si>
    <t>00600</t>
  </si>
  <si>
    <t>00800</t>
  </si>
  <si>
    <t>01100</t>
  </si>
  <si>
    <t>03400</t>
  </si>
  <si>
    <t>03700</t>
  </si>
  <si>
    <t>05300</t>
  </si>
  <si>
    <t>06100</t>
  </si>
  <si>
    <t>07100</t>
  </si>
  <si>
    <t>07200</t>
  </si>
  <si>
    <t>07300</t>
  </si>
  <si>
    <t>07400</t>
  </si>
  <si>
    <t>08200</t>
  </si>
  <si>
    <t>08700</t>
  </si>
  <si>
    <t>09100</t>
  </si>
  <si>
    <t>09200</t>
  </si>
  <si>
    <t>00200</t>
  </si>
  <si>
    <t>01000</t>
  </si>
  <si>
    <t>04400</t>
  </si>
  <si>
    <t>04600</t>
  </si>
  <si>
    <t>08400</t>
  </si>
  <si>
    <t>08800</t>
  </si>
  <si>
    <t>09300</t>
  </si>
  <si>
    <t>申込責任者
（顧問）</t>
  </si>
  <si>
    <r>
      <t xml:space="preserve">緊急連絡先
</t>
    </r>
    <r>
      <rPr>
        <sz val="8"/>
        <color indexed="8"/>
        <rFont val="ＭＳ Ｐゴシック"/>
        <family val="3"/>
      </rPr>
      <t>(申込責任者の携帯電話)</t>
    </r>
  </si>
  <si>
    <t>様式1</t>
  </si>
  <si>
    <t>様式2</t>
  </si>
  <si>
    <t>女棒高跳</t>
  </si>
  <si>
    <t>女三段跳</t>
  </si>
  <si>
    <t>女ハンマー投</t>
  </si>
  <si>
    <t>申込み用紙記入についての注意事項</t>
  </si>
  <si>
    <t>徳島県高等学校新人陸上競技大会　参加申込書</t>
  </si>
  <si>
    <t>郵送先</t>
  </si>
  <si>
    <t>　　1)　ナンバーのみを入力してください。氏名は自動に入力されます。</t>
  </si>
  <si>
    <t>　　3)　最高記録は番組編成に必要です。必ず入力してください。</t>
  </si>
  <si>
    <t>　　　選んでください。</t>
  </si>
  <si>
    <t>　　1)　各項目のタイトルに表示されるコメントに沿って入力してください。</t>
  </si>
  <si>
    <t>　　2)　リストが表示されるセル（性別，出場種目）はプルダウンに表示されるリストから</t>
  </si>
  <si>
    <t>①　大会参加するために必要な書類等は下記の３つです。</t>
  </si>
  <si>
    <r>
      <t>　　1)出場選手一覧表（様式1）</t>
    </r>
    <r>
      <rPr>
        <sz val="12"/>
        <color indexed="10"/>
        <rFont val="ＭＳ ゴシック"/>
        <family val="3"/>
      </rPr>
      <t>１部</t>
    </r>
    <r>
      <rPr>
        <sz val="12"/>
        <rFont val="ＭＳ ゴシック"/>
        <family val="3"/>
      </rPr>
      <t>・・・このファイルから作成し，印刷してください。（A4版）</t>
    </r>
  </si>
  <si>
    <r>
      <t>　　2)種目別申込書（様式2）</t>
    </r>
    <r>
      <rPr>
        <sz val="12"/>
        <color indexed="10"/>
        <rFont val="ＭＳ ゴシック"/>
        <family val="3"/>
      </rPr>
      <t>１部</t>
    </r>
    <r>
      <rPr>
        <sz val="12"/>
        <rFont val="ＭＳ ゴシック"/>
        <family val="3"/>
      </rPr>
      <t>・・・このファイルから作成し，印刷してください。（A4版）</t>
    </r>
  </si>
  <si>
    <t>棒高跳</t>
  </si>
  <si>
    <t>三段跳</t>
  </si>
  <si>
    <t>ハンマー投</t>
  </si>
  <si>
    <t>5000m競歩</t>
  </si>
  <si>
    <t>〒770-0872　徳島市北沖洲1丁目15番60号
　　　　    　徳島市立高校内　村山佳史　宛
　　アドレス：kingmurarin@yahoo.co.jp</t>
  </si>
  <si>
    <t>入力に関するお問い合わせは　徳島北高校　清住先生まで。</t>
  </si>
  <si>
    <r>
      <t>　　3)必要事項を入力した本ファイル。　→　専門委員長へ添付ファイルとして</t>
    </r>
    <r>
      <rPr>
        <b/>
        <sz val="12"/>
        <color indexed="10"/>
        <rFont val="ＭＳ ゴシック"/>
        <family val="3"/>
      </rPr>
      <t>メール</t>
    </r>
    <r>
      <rPr>
        <sz val="12"/>
        <rFont val="ＭＳ ゴシック"/>
        <family val="3"/>
      </rPr>
      <t>を送る</t>
    </r>
  </si>
  <si>
    <r>
      <t>②　</t>
    </r>
    <r>
      <rPr>
        <u val="double"/>
        <sz val="12"/>
        <rFont val="ＭＳ ゴシック"/>
        <family val="3"/>
      </rPr>
      <t>大会参加申込書（様式1）の入力について</t>
    </r>
  </si>
  <si>
    <r>
      <t>③　</t>
    </r>
    <r>
      <rPr>
        <u val="double"/>
        <sz val="12"/>
        <rFont val="ＭＳ ゴシック"/>
        <family val="3"/>
      </rPr>
      <t>大会参加申込（様式2）の入力について</t>
    </r>
  </si>
  <si>
    <t>＊本年度も四国新人大会では男女混成競技，女子種目の棒高跳・三段跳・ハンマー投は実施しません。</t>
  </si>
  <si>
    <t>登録番号</t>
  </si>
  <si>
    <t>生徒名</t>
  </si>
  <si>
    <t>フリガナ</t>
  </si>
  <si>
    <t>性別</t>
  </si>
  <si>
    <t>生年月日</t>
  </si>
  <si>
    <t>学年</t>
  </si>
  <si>
    <t>男</t>
  </si>
  <si>
    <t>泉　晃平</t>
  </si>
  <si>
    <t>ｲｽﾞﾐ　ｺｳﾍｲ</t>
  </si>
  <si>
    <t>麻植　一輝</t>
  </si>
  <si>
    <t>ｵｴ　ｶｽﾞｷ</t>
  </si>
  <si>
    <t>大平　祐生</t>
  </si>
  <si>
    <t>ｵｵﾋﾗ　ﾕｳｾｲ</t>
  </si>
  <si>
    <t>川上　智寛</t>
  </si>
  <si>
    <t>ｶﾜｶﾐ　ﾄﾓﾋﾛ</t>
  </si>
  <si>
    <t>北原　右京</t>
  </si>
  <si>
    <t>ｷﾀﾊﾗ　ｳｷｮｳ</t>
  </si>
  <si>
    <t>久保田　直樹</t>
  </si>
  <si>
    <t>ｸﾎﾞﾀ　ﾅｵｷ</t>
  </si>
  <si>
    <t>高橋　智大</t>
  </si>
  <si>
    <t>ﾀｶﾊｼ　ﾄﾓﾋﾛ</t>
  </si>
  <si>
    <t>中山　昌孝</t>
  </si>
  <si>
    <t>ﾅｶﾔﾏ　ﾏｻﾀｶ</t>
  </si>
  <si>
    <t>西尾　和真</t>
  </si>
  <si>
    <t>ﾆｼｵ　ｶｽﾞﾏ</t>
  </si>
  <si>
    <t>東尾　奏希</t>
  </si>
  <si>
    <t>ﾋｶﾞｼｵ　ｿｳｷ</t>
  </si>
  <si>
    <t>女</t>
  </si>
  <si>
    <t>松永　優実</t>
  </si>
  <si>
    <t>ﾏﾂﾅｶﾞ　ﾕﾐ</t>
  </si>
  <si>
    <t>宮田　将吾</t>
  </si>
  <si>
    <t>ﾐﾔﾀ　ｼｮｳｺﾞ</t>
  </si>
  <si>
    <t>助田　空</t>
  </si>
  <si>
    <t>ｽｹﾀ　ｿﾗ</t>
  </si>
  <si>
    <t>赤澤　侑香</t>
  </si>
  <si>
    <t>ｱｶｻﾞﾜ　ﾕｳｶ</t>
  </si>
  <si>
    <t>有井　公人</t>
  </si>
  <si>
    <t>ｱﾘｲ　ｷﾐﾄ</t>
  </si>
  <si>
    <t>枝澤　亜季</t>
  </si>
  <si>
    <t>ｴﾀﾞｻﾞﾜ　ｱｷ</t>
  </si>
  <si>
    <t>北尾　龍希</t>
  </si>
  <si>
    <t>ｷﾀｵ　ﾘｭｳｷ</t>
  </si>
  <si>
    <t>澁川　亮輔</t>
  </si>
  <si>
    <t>ｼﾌﾞｶﾜ　ﾘｮｳｽｹ</t>
  </si>
  <si>
    <t>十川　優芽</t>
  </si>
  <si>
    <t>ｿｶﾞﾜ　ﾕﾒ</t>
  </si>
  <si>
    <t>原田　菜緒</t>
  </si>
  <si>
    <t>ﾊﾗﾀﾞ　ﾅｵ</t>
  </si>
  <si>
    <t>門條　瑞生</t>
  </si>
  <si>
    <t>ﾓﾝｼﾞｮｳ　ﾐｽﾞｷ</t>
  </si>
  <si>
    <t>横関　ゆり</t>
  </si>
  <si>
    <t>ﾖｺｾﾞｷ　ﾕﾘ</t>
  </si>
  <si>
    <t>辻　圭祐</t>
  </si>
  <si>
    <t>ﾂｼﾞ　ｹｲｽｹ</t>
  </si>
  <si>
    <t>土澤　桃子</t>
  </si>
  <si>
    <t>ﾂﾁｻﾞﾜ　ﾓﾓｺ</t>
  </si>
  <si>
    <t>出口　智徳</t>
  </si>
  <si>
    <t>ﾃﾞｸﾞﾁ　ﾄﾓﾉﾘ</t>
  </si>
  <si>
    <t>中島　志広</t>
  </si>
  <si>
    <t>ﾅｶｼﾏ　ﾕｷﾋﾛ</t>
  </si>
  <si>
    <t>中山　雄貴</t>
  </si>
  <si>
    <t>ﾅｶﾔﾏ　ﾕｳｷ</t>
  </si>
  <si>
    <t>西澤　駿輔</t>
  </si>
  <si>
    <t>ﾆｼｻﾞﾜ　ｼｭﾝｽｹ</t>
  </si>
  <si>
    <t>藤田　匠也</t>
  </si>
  <si>
    <t>ﾌｼﾞﾀ　ﾀｸﾔ</t>
  </si>
  <si>
    <t>柳口　明佳里</t>
  </si>
  <si>
    <t>ﾔﾅｷﾞｸﾞﾁ　ｱｶﾘ</t>
  </si>
  <si>
    <t>渡邊　恵悟</t>
  </si>
  <si>
    <t>ﾜﾀﾅﾍﾞ　ｹｲｺﾞ</t>
  </si>
  <si>
    <t>和西　大作</t>
  </si>
  <si>
    <t>ﾜﾆｼ　ﾀﾞｲｻｸ</t>
  </si>
  <si>
    <t>有田　妃七</t>
  </si>
  <si>
    <t>ｱﾘﾀ　ﾋﾅ</t>
  </si>
  <si>
    <t>上田　航平</t>
  </si>
  <si>
    <t>ｳｴﾀ　ｺｳﾍｲ</t>
  </si>
  <si>
    <t>上原　梓</t>
  </si>
  <si>
    <t>ｳｴﾊﾗ　ｱｽﾞｻ</t>
  </si>
  <si>
    <t>河野　颯馬</t>
  </si>
  <si>
    <t>ｶﾜﾉ　ｿｳﾏ</t>
  </si>
  <si>
    <t>武田　晃輔</t>
  </si>
  <si>
    <t>ﾀｹﾀﾞ　ｺｳｽｹ</t>
  </si>
  <si>
    <t>中西　智暉</t>
  </si>
  <si>
    <t>ﾅｶﾆｼ　ﾄﾓｷ</t>
  </si>
  <si>
    <t>岡　俊江</t>
  </si>
  <si>
    <t>ｵｶ　ﾄｼｴ</t>
  </si>
  <si>
    <t>賀川　舞華</t>
  </si>
  <si>
    <t>ｶｶﾞﾜ　ﾏｲｶ</t>
  </si>
  <si>
    <t>古川　香奈</t>
  </si>
  <si>
    <t>ｺｶﾜ　ｶﾅ</t>
  </si>
  <si>
    <t>松山　和暉</t>
  </si>
  <si>
    <t>ﾏﾂﾔﾏ　ｶｽﾞｷ</t>
  </si>
  <si>
    <t>目﨑　壱成</t>
  </si>
  <si>
    <t>ﾒｻｷ　ｲｯｾｲ</t>
  </si>
  <si>
    <t>吉松　大貴</t>
  </si>
  <si>
    <t>ﾖｼﾏﾂ　ﾋﾛｷ</t>
  </si>
  <si>
    <t>天羽　智哉</t>
  </si>
  <si>
    <t>ｱﾓｳ　ﾄﾓﾔ</t>
  </si>
  <si>
    <t>井出　梢</t>
  </si>
  <si>
    <t>ｲﾃﾞ　ｺｽﾞｴ</t>
  </si>
  <si>
    <t>井上　朋紀</t>
  </si>
  <si>
    <t>ｲﾉｳｴ　ﾄﾓｷ</t>
  </si>
  <si>
    <t>大上　雄一郎</t>
  </si>
  <si>
    <t>ｵｵｳｴ　ﾕｳｲﾁﾛｳ</t>
  </si>
  <si>
    <t>緒方　美咲</t>
  </si>
  <si>
    <t>ｵｶﾞﾀ　ﾐｻｷ</t>
  </si>
  <si>
    <t>河村　美賀</t>
  </si>
  <si>
    <t>ｶﾜﾑﾗ　ﾐｶ</t>
  </si>
  <si>
    <t>北浦　裟霧</t>
  </si>
  <si>
    <t>ｷﾀｳﾗ　ｻｷﾞﾘ</t>
  </si>
  <si>
    <t>小松　亜門</t>
  </si>
  <si>
    <t>ｺﾏﾂ　ｱﾓﾝ</t>
  </si>
  <si>
    <t>杉本　脩造</t>
  </si>
  <si>
    <t>ｽｷﾞﾓﾄ　ｼｭｳｿﾞｳ</t>
  </si>
  <si>
    <t>高田　宏一</t>
  </si>
  <si>
    <t>ﾀｶﾀ　ｺｳｲﾁ</t>
  </si>
  <si>
    <t>高見　綾哉</t>
  </si>
  <si>
    <t>ﾀｶﾐ　ﾘｮｳﾔ</t>
  </si>
  <si>
    <t>立石　琢視</t>
  </si>
  <si>
    <t>ﾀﾃｲｼ　ﾀｸﾐ</t>
  </si>
  <si>
    <t>田村　幸希</t>
  </si>
  <si>
    <t>ﾀﾑﾗ　ｻｷ</t>
  </si>
  <si>
    <t>辻　陽平</t>
  </si>
  <si>
    <t>ﾂｼﾞ　ﾖｳﾍｲ</t>
  </si>
  <si>
    <t>殿谷　雅也</t>
  </si>
  <si>
    <t>ﾄﾉｶﾞｲ　ﾏｻﾔ</t>
  </si>
  <si>
    <t>原　みづ穂</t>
  </si>
  <si>
    <t>ﾊﾗ　ﾐﾂﾞﾎ</t>
  </si>
  <si>
    <t>原田　聖也</t>
  </si>
  <si>
    <t>ﾊﾗﾀﾞ　ｾﾅ</t>
  </si>
  <si>
    <t>原田　拓海</t>
  </si>
  <si>
    <t>ﾊﾗﾀﾞ　ﾀｸﾐ</t>
  </si>
  <si>
    <t>光永　健太郎</t>
  </si>
  <si>
    <t>ﾐﾂﾅｶﾞ　ｹﾝﾀﾛｳ</t>
  </si>
  <si>
    <t>山口　健太</t>
  </si>
  <si>
    <t>ﾔﾏｸﾞﾁ　ｹﾝﾀ</t>
  </si>
  <si>
    <t>山崎　敦士</t>
  </si>
  <si>
    <t>ﾔﾏｻﾞｷ　ｱﾂｼ</t>
  </si>
  <si>
    <t>藤川　和樹</t>
  </si>
  <si>
    <t>ﾌｼﾞｶﾜ　ｶｽﾞｷ</t>
  </si>
  <si>
    <t>宮本　睦希</t>
  </si>
  <si>
    <t>ﾐﾔﾓﾄ　ﾑﾂｷ</t>
  </si>
  <si>
    <t>森　賢太</t>
  </si>
  <si>
    <t>ﾓﾘ　ｹﾝﾀ</t>
  </si>
  <si>
    <t>井原　亮太</t>
  </si>
  <si>
    <t>ｲﾊﾗ　ﾘｮｳﾀ</t>
  </si>
  <si>
    <t>黒田　健渡</t>
  </si>
  <si>
    <t>ｸﾛﾀﾞ　ｹﾝﾄ</t>
  </si>
  <si>
    <t>竹原　良祐</t>
  </si>
  <si>
    <t>ﾀｹﾊﾗ　ﾘｮｳｽｹ</t>
  </si>
  <si>
    <t>松浦　柊</t>
  </si>
  <si>
    <t>ﾏﾂｳﾗ　ｼｭｳ</t>
  </si>
  <si>
    <t>三木　大輔</t>
  </si>
  <si>
    <t>ﾐｷ　ﾀﾞｲｽｹ</t>
  </si>
  <si>
    <t>吉田　良祐</t>
  </si>
  <si>
    <t>ﾖｼﾀﾞ　ﾘｮｳｽｹ</t>
  </si>
  <si>
    <t>石垣　美有</t>
  </si>
  <si>
    <t>ｲｼｶﾞｷ　ﾐﾕ</t>
  </si>
  <si>
    <t>井内　研二</t>
  </si>
  <si>
    <t>ｲﾉｳﾁ　ｹﾝｼﾞ</t>
  </si>
  <si>
    <t>猪子　智至</t>
  </si>
  <si>
    <t>ｲﾉｺ　ｻﾄｼ</t>
  </si>
  <si>
    <t>岩本　颯太</t>
  </si>
  <si>
    <t>ｲﾜﾓﾄ　ｿｳﾀ</t>
  </si>
  <si>
    <t>上野　想朔</t>
  </si>
  <si>
    <t>ｳｴﾉ　ｿｳｻｸ</t>
  </si>
  <si>
    <t>尾崎　航陽</t>
  </si>
  <si>
    <t>ｵｻﾞｷ　ｺｳﾖｳ</t>
  </si>
  <si>
    <t>尾崎　拓海</t>
  </si>
  <si>
    <t>ｵｻﾞｷ　ﾀｸﾐ</t>
  </si>
  <si>
    <t>笠井　良大</t>
  </si>
  <si>
    <t>ｶｻｲ　ﾖｼﾋﾛ</t>
  </si>
  <si>
    <t>佐光　基</t>
  </si>
  <si>
    <t>ｻｺｳ　ﾊｼﾞﾒ</t>
  </si>
  <si>
    <t>佐藤　綜太</t>
  </si>
  <si>
    <t>ｻﾄｳ　ｿｳﾀ</t>
  </si>
  <si>
    <t>佐野　巧</t>
  </si>
  <si>
    <t>ｻﾉ　ﾀｸﾐ</t>
  </si>
  <si>
    <t>澤口　光</t>
  </si>
  <si>
    <t>ｻﾜｸﾞﾁ　ﾋｶﾙ</t>
  </si>
  <si>
    <t>多田　翼</t>
  </si>
  <si>
    <t>ﾀﾀﾞ　ﾂﾊﾞｻ</t>
  </si>
  <si>
    <t>田渕　寧々</t>
  </si>
  <si>
    <t>ﾀﾌﾞﾁ　ﾈﾈ</t>
  </si>
  <si>
    <t>田村　将弥</t>
  </si>
  <si>
    <t>ﾀﾑﾗ　ﾏｻﾔ</t>
  </si>
  <si>
    <t>長尾　美希</t>
  </si>
  <si>
    <t>ﾅｶﾞｵ　ﾐｷ</t>
  </si>
  <si>
    <t>中園　裕貴</t>
  </si>
  <si>
    <t>ﾅｶｿﾉ　ﾋﾛｷ</t>
  </si>
  <si>
    <t>西岡　奈都美</t>
  </si>
  <si>
    <t>ﾆｼｵｶ　ﾅﾂﾐ</t>
  </si>
  <si>
    <t>西河　辰記</t>
  </si>
  <si>
    <t>ﾆｼｶﾜ　ﾀﾂｷ</t>
  </si>
  <si>
    <t>西川　チカコ</t>
  </si>
  <si>
    <t>ﾆｼｶﾜ　ﾁｶｺ</t>
  </si>
  <si>
    <t>西本　允郁</t>
  </si>
  <si>
    <t>ﾆｼﾓﾄ　ﾏｻﾌﾐ</t>
  </si>
  <si>
    <t>藤村　咲</t>
  </si>
  <si>
    <t>ﾌｼﾞﾑﾗ　ｻｷ</t>
  </si>
  <si>
    <t>松井　令奈</t>
  </si>
  <si>
    <t>ﾏﾂｲ　ﾚﾅ</t>
  </si>
  <si>
    <t>松島　光希</t>
  </si>
  <si>
    <t>ﾏﾂｼﾏ　ﾐﾂｷ</t>
  </si>
  <si>
    <t>源　文也</t>
  </si>
  <si>
    <t>ﾐﾅﾓﾄ　ﾌﾐﾔ</t>
  </si>
  <si>
    <t>宮本　真之</t>
  </si>
  <si>
    <t>ﾐﾔﾓﾄ　ﾏｻﾕｷ</t>
  </si>
  <si>
    <t>山根　佑介</t>
  </si>
  <si>
    <t>ﾔﾏﾈ　ﾕｳｽｹ</t>
  </si>
  <si>
    <t>吉田　梨央</t>
  </si>
  <si>
    <t>ﾖｼﾀﾞ　ﾘｵ</t>
  </si>
  <si>
    <t>阿部　友希乃</t>
  </si>
  <si>
    <t>ｱﾍﾞ　ﾕｷﾉ</t>
  </si>
  <si>
    <t>伊藤　真由美</t>
  </si>
  <si>
    <t>ｲﾄｳ　ﾏﾕﾐ</t>
  </si>
  <si>
    <t>尾形　勇紀</t>
  </si>
  <si>
    <t>ｵｶﾞﾀ　ﾕｳｷ</t>
  </si>
  <si>
    <t>金谷　駿</t>
  </si>
  <si>
    <t>ｶﾅﾀﾆ　ｼｭﾝ</t>
  </si>
  <si>
    <t>河野　真理絵</t>
  </si>
  <si>
    <t>ｶﾜﾉ　ﾏﾘｴ</t>
  </si>
  <si>
    <t>喜枝　美月</t>
  </si>
  <si>
    <t>ｷｼ　ﾐﾂﾞｷ</t>
  </si>
  <si>
    <t>郡　太陽</t>
  </si>
  <si>
    <t>ｺｵﾘ　ﾀｲﾖｳ</t>
  </si>
  <si>
    <t>小林　陽奈</t>
  </si>
  <si>
    <t>ｺﾊﾞﾔｼ　ﾊﾙﾅ</t>
  </si>
  <si>
    <t>笹田　侑</t>
  </si>
  <si>
    <t>ｻｻﾀﾞ　ｱﾂｷ</t>
  </si>
  <si>
    <t>佐藤　一哉</t>
  </si>
  <si>
    <t>ｻﾄｳ　ｶｽﾞﾔ</t>
  </si>
  <si>
    <t>芝　日向</t>
  </si>
  <si>
    <t>ｼﾊﾞ　ﾋﾅﾀ</t>
  </si>
  <si>
    <t>島田　光莉</t>
  </si>
  <si>
    <t>ｼﾏﾀﾞ　ﾋｶﾘ</t>
  </si>
  <si>
    <t>髙井　春菜</t>
  </si>
  <si>
    <t>ﾀｶｲ　ﾊﾙﾅ</t>
  </si>
  <si>
    <t>蓮池　春佳</t>
  </si>
  <si>
    <t>ﾊｽｲｹ　ﾊﾙｶ</t>
  </si>
  <si>
    <t>平川　裕也</t>
  </si>
  <si>
    <t>ﾋﾗｶﾜ　ﾕｳﾔ</t>
  </si>
  <si>
    <t>松末　喬矢</t>
  </si>
  <si>
    <t>ﾏﾂｽｴ　ﾀｶﾔ</t>
  </si>
  <si>
    <t>山下　寛太</t>
  </si>
  <si>
    <t>ﾔﾏｼﾀ　ｶﾝﾀ</t>
  </si>
  <si>
    <t>山脇　有花</t>
  </si>
  <si>
    <t>ﾔﾏﾜｷ　ﾕｳｶ</t>
  </si>
  <si>
    <t>湯口　菜々美</t>
  </si>
  <si>
    <t>ﾕｸﾞﾁ　ﾅﾅﾐ</t>
  </si>
  <si>
    <t>奥村　太一</t>
  </si>
  <si>
    <t>ｵｸﾑﾗ　ﾀｲﾁ</t>
  </si>
  <si>
    <t>上村　篤史</t>
  </si>
  <si>
    <t>ｶﾐﾑﾗ　ｱﾂｼ</t>
  </si>
  <si>
    <t>新田　真也</t>
  </si>
  <si>
    <t>ﾆｯﾀ　ｼﾝﾔ</t>
  </si>
  <si>
    <t>松田　夏那子</t>
  </si>
  <si>
    <t>ﾏﾂﾀﾞ　ｶﾅｺ</t>
  </si>
  <si>
    <t>森上　隆宏</t>
  </si>
  <si>
    <t>ﾓﾘｶﾐ　ﾀｶﾋﾛ</t>
  </si>
  <si>
    <t>尾形　和也</t>
  </si>
  <si>
    <t>ｵｶﾞﾀ　ｶｽﾞﾔ</t>
  </si>
  <si>
    <t>川口　哲生</t>
  </si>
  <si>
    <t>ｶﾜｸﾞﾁ　ﾃﾂｵ</t>
  </si>
  <si>
    <t>佐々木　祐弥</t>
  </si>
  <si>
    <t>ｻｻｷ　ﾕｳﾔ</t>
  </si>
  <si>
    <t>中村　歩夢</t>
  </si>
  <si>
    <t>ﾅｶﾑﾗ　ｱﾕﾑ</t>
  </si>
  <si>
    <t>波多　彩希</t>
  </si>
  <si>
    <t>ﾊﾀ　ｱﾔｷ</t>
  </si>
  <si>
    <t>幸長　慎一</t>
  </si>
  <si>
    <t>ﾕｷﾅｶﾞ　ｼﾝｲﾁ</t>
  </si>
  <si>
    <t>井口　奨也</t>
  </si>
  <si>
    <t>ｲｸﾞﾁ　ｼｮｳﾔ</t>
  </si>
  <si>
    <t>稲住　容氏優</t>
  </si>
  <si>
    <t>ｲﾅｽﾞﾐ　ﾖｼﾏｻ</t>
  </si>
  <si>
    <t>井上　智</t>
  </si>
  <si>
    <t>ｲﾉｳｴ　ｻﾄｼ</t>
  </si>
  <si>
    <t>岩佐　壱誠</t>
  </si>
  <si>
    <t>ｲﾜｻ　ｲｯｾｲ</t>
  </si>
  <si>
    <t>岩田　大樹</t>
  </si>
  <si>
    <t>ｲﾜﾀ　ﾀﾞｲｷ</t>
  </si>
  <si>
    <t>大上　智史</t>
  </si>
  <si>
    <t>ｵｵｳｴ　ｻﾄｼ</t>
  </si>
  <si>
    <t>大竹　夏月</t>
  </si>
  <si>
    <t>ｵｵﾀｹ　ｶﾂﾞｷ</t>
  </si>
  <si>
    <t>笠井　優吏</t>
  </si>
  <si>
    <t>ｶｻｲ　ﾕｳﾘ</t>
  </si>
  <si>
    <t>笠原　悠吾</t>
  </si>
  <si>
    <t>ｶｻﾊﾗ　ﾕｳｺﾞ</t>
  </si>
  <si>
    <t>木田　凌介</t>
  </si>
  <si>
    <t>ｷﾀﾞ　ﾘｮｳｽｹ</t>
  </si>
  <si>
    <t>日下　聖也</t>
  </si>
  <si>
    <t>ｸｻｶ　ｾｲﾔ</t>
  </si>
  <si>
    <t>久次米　俊宏</t>
  </si>
  <si>
    <t>ｸｼﾞﾒ　ﾄｼﾋﾛ</t>
  </si>
  <si>
    <t>熊井　現</t>
  </si>
  <si>
    <t>ｸﾏｲ　ｹﾞﾝ</t>
  </si>
  <si>
    <t>熊井　康</t>
  </si>
  <si>
    <t>ｸﾏｲ　ｺｳ</t>
  </si>
  <si>
    <t>小林　弘典</t>
  </si>
  <si>
    <t>ｺﾊﾞﾔｼ　ﾋﾛﾉﾘ</t>
  </si>
  <si>
    <t>佐々木　秀一</t>
  </si>
  <si>
    <t>ｻｻｷ　ｼｭｳｲﾁ</t>
  </si>
  <si>
    <t>佐藤　拓海</t>
  </si>
  <si>
    <t>ｻﾄｳ　ﾀｸﾐ</t>
  </si>
  <si>
    <t>三馬　啓人</t>
  </si>
  <si>
    <t>ｻﾝﾏ　ﾋﾛﾄ</t>
  </si>
  <si>
    <t>高田　英策</t>
  </si>
  <si>
    <t>ﾀｶﾀ　ｴｲｻｸ</t>
  </si>
  <si>
    <t>野口　佳人</t>
  </si>
  <si>
    <t>ﾉｸﾞﾁ　ｹｲﾄ</t>
  </si>
  <si>
    <t>野田　悠斗</t>
  </si>
  <si>
    <t>ﾉﾀﾞ　ﾕｳﾄ</t>
  </si>
  <si>
    <t>山内　大誠</t>
  </si>
  <si>
    <t>ﾔﾏｳﾁ　ﾀｲｾｲ</t>
  </si>
  <si>
    <t>江西　祐喜</t>
  </si>
  <si>
    <t>ｴﾆｼ　ﾕｳｷ</t>
  </si>
  <si>
    <t>岡田　健太郎</t>
  </si>
  <si>
    <t>ｵｶﾀﾞ　ｹﾝﾀﾛｳ</t>
  </si>
  <si>
    <t>小西　将暉</t>
  </si>
  <si>
    <t>ｺﾆｼ　ﾏｻｷ</t>
  </si>
  <si>
    <t>佐々木　優太</t>
  </si>
  <si>
    <t>ｻｻｷ　ﾕｳﾀ</t>
  </si>
  <si>
    <t>佐藤　匠</t>
  </si>
  <si>
    <t>杉本　恭基</t>
  </si>
  <si>
    <t>ｽｷﾞﾓﾄ　ﾔｽｷ</t>
  </si>
  <si>
    <t>田中　春紀</t>
  </si>
  <si>
    <t>ﾀﾅｶ　ﾊﾙｷ</t>
  </si>
  <si>
    <t>堤　侑子</t>
  </si>
  <si>
    <t>ﾂﾂﾐ　ﾕｷｺ</t>
  </si>
  <si>
    <t>十亀　雄太</t>
  </si>
  <si>
    <t>ﾄｶﾞﾒ　ﾕｳﾀ</t>
  </si>
  <si>
    <t>中内　洸希</t>
  </si>
  <si>
    <t>ﾅｶｳﾁ　ｺｳｷ</t>
  </si>
  <si>
    <t>西村　弘季</t>
  </si>
  <si>
    <t>ﾆｼﾑﾗ　ﾋﾛｷ</t>
  </si>
  <si>
    <t>古川　裕介</t>
  </si>
  <si>
    <t>ﾌﾙｶﾜ　ﾕｳｽｹ</t>
  </si>
  <si>
    <t>山瀬　貴大</t>
  </si>
  <si>
    <t>ﾔﾏｾ　ﾀｶﾋﾛ</t>
  </si>
  <si>
    <t>湯浅　莉奈</t>
  </si>
  <si>
    <t>ﾕｱｻ　ﾘﾅ</t>
  </si>
  <si>
    <t>岡本　享</t>
  </si>
  <si>
    <t>ｵｶﾓﾄ　ｷｮｳ</t>
  </si>
  <si>
    <t>佐藤　光俊</t>
  </si>
  <si>
    <t>ｻﾄｳ　ﾐﾂﾄｼ</t>
  </si>
  <si>
    <t>ﾀｶﾀ　ﾘｮｳ</t>
  </si>
  <si>
    <t>高橋　慶一郎</t>
  </si>
  <si>
    <t>ﾀｶﾊｼ　ｹｲｲﾁﾛｳ</t>
  </si>
  <si>
    <t>赤松　優里佳</t>
  </si>
  <si>
    <t>ｱｶﾏﾂ　ﾕﾘｶ</t>
  </si>
  <si>
    <t>植田　隼聡</t>
  </si>
  <si>
    <t>ｳｴﾀ　ﾊﾔﾄ</t>
  </si>
  <si>
    <t>江東　鈴夏</t>
  </si>
  <si>
    <t>ｴﾄｳ　ｽｽﾞｶ</t>
  </si>
  <si>
    <t>大津　康暉</t>
  </si>
  <si>
    <t>ｵｵﾂ　ｺｳｷ</t>
  </si>
  <si>
    <t>梶　朱莉</t>
  </si>
  <si>
    <t>ｶｼﾞ　ｱｶﾘ</t>
  </si>
  <si>
    <t>梶　涼夏</t>
  </si>
  <si>
    <t>ｶｼﾞ　ｽｽﾞｶ</t>
  </si>
  <si>
    <t>加藤　みちる</t>
  </si>
  <si>
    <t>ｶﾄｳ　ﾐﾁﾙ</t>
  </si>
  <si>
    <t>鹿山　亜美</t>
  </si>
  <si>
    <t>ｶﾔﾏ　ｱﾐ</t>
  </si>
  <si>
    <t>川畑　友太郎</t>
  </si>
  <si>
    <t>ｶﾜﾊﾞﾀ　ﾕｳﾀﾛｳ</t>
  </si>
  <si>
    <t>喜多　恭介</t>
  </si>
  <si>
    <t>ｷﾀﾞ　ｷｮｳｽｹ</t>
  </si>
  <si>
    <t>小寺　宏美</t>
  </si>
  <si>
    <t>ｺﾃﾗ　ﾋﾛﾐ</t>
  </si>
  <si>
    <t>近藤　真由</t>
  </si>
  <si>
    <t>ｺﾝﾄﾞｳ　ﾏﾕ</t>
  </si>
  <si>
    <t>中川　拓実</t>
  </si>
  <si>
    <t>ﾅｶｶﾞﾜ　ﾀｸﾐ</t>
  </si>
  <si>
    <t>中西　玲香</t>
  </si>
  <si>
    <t>ﾅｶﾆｼ　ﾚｲｶ</t>
  </si>
  <si>
    <t>新居　祥太朗</t>
  </si>
  <si>
    <t>ﾆｲ　ｼｮｳﾀﾛｳ</t>
  </si>
  <si>
    <t>沼津　直</t>
  </si>
  <si>
    <t>ﾇﾏﾂﾞ　ﾅｵ</t>
  </si>
  <si>
    <t>塲合　泰地</t>
  </si>
  <si>
    <t>ﾊﾞｺﾞｳ　ﾀｲﾁ</t>
  </si>
  <si>
    <t>板東　健志</t>
  </si>
  <si>
    <t>ﾊﾞﾝﾄﾞｳ　ﾀｹｼ</t>
  </si>
  <si>
    <t>板東　輝</t>
  </si>
  <si>
    <t>ﾊﾞﾝﾄﾞｳ　ﾋｶﾙ</t>
  </si>
  <si>
    <t>廣田　眞子</t>
  </si>
  <si>
    <t>ﾋﾛﾀ　ﾏｺ</t>
  </si>
  <si>
    <t>前田　拓海</t>
  </si>
  <si>
    <t>ﾏｴﾀﾞ　ﾀｸﾐ</t>
  </si>
  <si>
    <t>丸山　莉奈</t>
  </si>
  <si>
    <t>ﾏﾙﾔﾏ　ﾘﾅ</t>
  </si>
  <si>
    <t>田中　達貴</t>
  </si>
  <si>
    <t>ﾀﾅｶ　ﾀﾂｷ</t>
  </si>
  <si>
    <t>山路　涼介</t>
  </si>
  <si>
    <t>ﾔﾏｼﾞ　ﾘｮｳｽｹ</t>
  </si>
  <si>
    <t>生田　亮太</t>
  </si>
  <si>
    <t>ｲｸﾀ　ﾘｮｳﾀ</t>
  </si>
  <si>
    <t>石川　大樹</t>
  </si>
  <si>
    <t>ｲｼｶﾜ　ﾀﾞｲｷ</t>
  </si>
  <si>
    <t>一宇　星流</t>
  </si>
  <si>
    <t>ｲﾁｳ　ｾﾅ</t>
  </si>
  <si>
    <t>岡久　純怜</t>
  </si>
  <si>
    <t>ｵｶﾋｻ　ｽﾐﾚ</t>
  </si>
  <si>
    <t>奥村　智樹</t>
  </si>
  <si>
    <t>ｵｸﾑﾗ　ﾄﾓｷ</t>
  </si>
  <si>
    <t>尾崎　夢</t>
  </si>
  <si>
    <t>ｵｻﾞｷ　ﾕﾒ</t>
  </si>
  <si>
    <t>鍛冶　美紅</t>
  </si>
  <si>
    <t>ｶｼﾞ　ﾐｸ</t>
  </si>
  <si>
    <t>川瀬　叶</t>
  </si>
  <si>
    <t>ｶﾜｾ　ｶﾉｵ</t>
  </si>
  <si>
    <t>杉本　早紀</t>
  </si>
  <si>
    <t>ｽｷﾞﾓﾄ　ｻｷ</t>
  </si>
  <si>
    <t>助田　海</t>
  </si>
  <si>
    <t>ｽｹﾀ　ｶｲ</t>
  </si>
  <si>
    <t>新居　彩花</t>
  </si>
  <si>
    <t>ﾆｲ　ｱﾔｶ</t>
  </si>
  <si>
    <t>濱田　理紗子</t>
  </si>
  <si>
    <t>ﾊﾏﾀﾞ　ﾘｻｺ</t>
  </si>
  <si>
    <t>丸山　みさき</t>
  </si>
  <si>
    <t>ﾏﾙﾔﾏ　ﾐｻｷ</t>
  </si>
  <si>
    <t>村上　千明希</t>
  </si>
  <si>
    <t>ﾑﾗｶﾐ　ﾁｱｷ</t>
  </si>
  <si>
    <t>柳谷　諭</t>
  </si>
  <si>
    <t>ﾔﾅｷﾞﾀﾞﾆ　ｻﾄｼ</t>
  </si>
  <si>
    <t>米田　研志</t>
  </si>
  <si>
    <t>ﾖﾈﾀﾞ　ｹﾝｼﾞ</t>
  </si>
  <si>
    <t>阿利　幸歩</t>
  </si>
  <si>
    <t>ｱﾘ　ｻﾁﾎ</t>
  </si>
  <si>
    <t>池本　誠太郎</t>
  </si>
  <si>
    <t>ｲｹﾓﾄ　ｾｲﾀﾛｳ</t>
  </si>
  <si>
    <t>井上　和基</t>
  </si>
  <si>
    <t>ｲﾉｳｴ　ｶｽﾞｷ</t>
  </si>
  <si>
    <t>今川　賢大</t>
  </si>
  <si>
    <t>ｲﾏｶﾞﾜ　ｹﾝﾀ</t>
  </si>
  <si>
    <t>戎田　奈央</t>
  </si>
  <si>
    <t>ｴﾋﾞｽﾀﾞ　ﾅｵ</t>
  </si>
  <si>
    <t>大黒　蒼</t>
  </si>
  <si>
    <t>ｵｵｸﾞﾛ　ｿｳ</t>
  </si>
  <si>
    <t>岡　美希</t>
  </si>
  <si>
    <t>ｵｶ　ﾐｷ</t>
  </si>
  <si>
    <t>小笠　葉奈</t>
  </si>
  <si>
    <t>ｵｶﾞｻ　ﾊﾅ</t>
  </si>
  <si>
    <t>岡田　尚也</t>
  </si>
  <si>
    <t>ｵｶﾀﾞ　ﾅｵﾔ</t>
  </si>
  <si>
    <t>岡久　聡真</t>
  </si>
  <si>
    <t>ｵｶﾋｻ　ｿｳﾏ</t>
  </si>
  <si>
    <t>近藤　彩乃</t>
  </si>
  <si>
    <t>ｺﾝﾄﾞｳ　ｱﾔﾉ</t>
  </si>
  <si>
    <t>西條　功一</t>
  </si>
  <si>
    <t>ｻｲｼﾞｮｳ　ｺｳｲﾁ</t>
  </si>
  <si>
    <t>品川　千尋</t>
  </si>
  <si>
    <t>ｼﾅｶﾞﾜ　ﾁﾋﾛ</t>
  </si>
  <si>
    <t>四宮　甲斐</t>
  </si>
  <si>
    <t>ｼﾉﾐﾔ　ｶｲ</t>
  </si>
  <si>
    <t>島田　万由子</t>
  </si>
  <si>
    <t>ｼﾏﾀﾞ　ﾏﾕｺ</t>
  </si>
  <si>
    <t>高戸　きらり</t>
  </si>
  <si>
    <t>ﾀｶﾄﾞ　ｷﾗﾘ</t>
  </si>
  <si>
    <t>立田　優詞</t>
  </si>
  <si>
    <t>ﾀﾂﾀ　ﾏｻｼ</t>
  </si>
  <si>
    <t>中川　結衣</t>
  </si>
  <si>
    <t>ﾅｶｶﾞﾜ　ﾕｲ</t>
  </si>
  <si>
    <t>野網　真衣</t>
  </si>
  <si>
    <t>ﾉｱﾐ　ﾏｲ</t>
  </si>
  <si>
    <t>花野　修平</t>
  </si>
  <si>
    <t>ﾊﾅﾉ　ｼｭｳﾍｲ</t>
  </si>
  <si>
    <t>福良　郁美</t>
  </si>
  <si>
    <t>ﾌｸﾗ　ｲｸﾐ</t>
  </si>
  <si>
    <t>藤川　千晶</t>
  </si>
  <si>
    <t>ﾌｼﾞｶﾜ　ﾁｱｷ</t>
  </si>
  <si>
    <t>松本　季美花</t>
  </si>
  <si>
    <t>ﾏﾂﾓﾄ　ｷﾐｶ</t>
  </si>
  <si>
    <t>山中　みゆ</t>
  </si>
  <si>
    <t>ﾔﾏﾅｶ　ﾐﾕ</t>
  </si>
  <si>
    <t>吉野　有輝</t>
  </si>
  <si>
    <t>ﾖｼﾉ　ﾕｳｷ</t>
  </si>
  <si>
    <t>湯浅　巧麻</t>
  </si>
  <si>
    <t>ﾕｱｻ　ﾀｸﾏ</t>
  </si>
  <si>
    <t>相原　佑有子</t>
  </si>
  <si>
    <t>ｱｲﾊﾗ　ﾕｳｺ</t>
  </si>
  <si>
    <t>旭　拳汰</t>
  </si>
  <si>
    <t>ｱｻﾋ　ｹﾝﾀ</t>
  </si>
  <si>
    <t>石井　陽教</t>
  </si>
  <si>
    <t>ｲｼｲ　ｱｷﾉﾘ</t>
  </si>
  <si>
    <t>石川　陽一郎</t>
  </si>
  <si>
    <t>ｲｼｶﾜ　ﾖｳｲﾁﾛｳ</t>
  </si>
  <si>
    <t>岡村　理紗</t>
  </si>
  <si>
    <t>ｵｶﾑﾗ　ﾘｻ</t>
  </si>
  <si>
    <t>尾崎　里瑠</t>
  </si>
  <si>
    <t>ｵｻﾞｷ　ﾘﾙ</t>
  </si>
  <si>
    <t>尾田　智紀</t>
  </si>
  <si>
    <t>ｵﾀﾞ　ﾄﾓｷ</t>
  </si>
  <si>
    <t>金森　博至</t>
  </si>
  <si>
    <t>ｶﾅﾓﾘ　ﾋﾛﾕｷ</t>
  </si>
  <si>
    <t>木川　晋志</t>
  </si>
  <si>
    <t>ｷｶﾜ　ｼﾝｼﾞ</t>
  </si>
  <si>
    <t>西條　花音</t>
  </si>
  <si>
    <t>ｻｲｼﾞｮｳ　ｶﾉﾝ</t>
  </si>
  <si>
    <t>島田　杏沙</t>
  </si>
  <si>
    <t>ｼﾏﾀﾞ　ｱｽﾞｻ</t>
  </si>
  <si>
    <t>下竹　孝介</t>
  </si>
  <si>
    <t>ｼﾓﾀｹ　ｺｳｽｹ</t>
  </si>
  <si>
    <t>高田　英幸</t>
  </si>
  <si>
    <t>ﾀｶﾀ　ﾋﾃﾞﾕｷ</t>
  </si>
  <si>
    <t>谷　綾佳</t>
  </si>
  <si>
    <t>ﾀﾆ　ｱﾔｶ</t>
  </si>
  <si>
    <t>谷　珠祈</t>
  </si>
  <si>
    <t>ﾀﾆ　ﾐﾉﾘ</t>
  </si>
  <si>
    <t>知名　朝啓</t>
  </si>
  <si>
    <t>ﾁﾅ　ﾄﾓﾋﾛ</t>
  </si>
  <si>
    <t>堤　拓海</t>
  </si>
  <si>
    <t>ﾂﾂﾐ　ﾀｸﾐ</t>
  </si>
  <si>
    <t>友江　里圭子</t>
  </si>
  <si>
    <t>ﾄﾓｴ　ﾘｶｺ</t>
  </si>
  <si>
    <t>虎谷　将太</t>
  </si>
  <si>
    <t>ﾄﾗﾀﾆ　ｼｮｳﾀ</t>
  </si>
  <si>
    <t>西田　光佑</t>
  </si>
  <si>
    <t>ﾆｼﾀﾞ　ｺｳｽｹ</t>
  </si>
  <si>
    <t>浜　亜由美</t>
  </si>
  <si>
    <t>ﾊﾏ　ｱﾕﾐ</t>
  </si>
  <si>
    <t>板東　良奈</t>
  </si>
  <si>
    <t>ﾊﾞﾝﾄﾞｳ　ﾗﾅ</t>
  </si>
  <si>
    <t>廣瀬　由里</t>
  </si>
  <si>
    <t>ﾋﾛｾ　ﾕﾘ</t>
  </si>
  <si>
    <t>福池　陽夏太</t>
  </si>
  <si>
    <t>ﾌｸｲｹ　ﾋﾅﾀ</t>
  </si>
  <si>
    <t>桝田　涼</t>
  </si>
  <si>
    <t>ﾏｽﾀﾞ　ﾘｮｳ</t>
  </si>
  <si>
    <t>丸宮　綾華</t>
  </si>
  <si>
    <t>ﾏﾙﾐﾔ　ｱﾔｶ</t>
  </si>
  <si>
    <t>三谷　真弘</t>
  </si>
  <si>
    <t>ﾐﾀﾆ　ﾏｻﾋﾛ</t>
  </si>
  <si>
    <t>美好　雅樹</t>
  </si>
  <si>
    <t>ﾐﾖｼ　ﾏｻｷ</t>
  </si>
  <si>
    <t>六車　梨那</t>
  </si>
  <si>
    <t>ﾑｸﾞﾙﾏ　ﾘﾅ</t>
  </si>
  <si>
    <t>村越　大成</t>
  </si>
  <si>
    <t>ﾑﾗｺｼ　ﾀｲｾｲ</t>
  </si>
  <si>
    <t>森　瑞希</t>
  </si>
  <si>
    <t>ﾓﾘ　ﾐｽﾞｷ</t>
  </si>
  <si>
    <t>和田　紗季</t>
  </si>
  <si>
    <t>ﾜﾀﾞ　ｻｷ</t>
  </si>
  <si>
    <t>大内　謙吾</t>
  </si>
  <si>
    <t>ｵｵｳﾁ　ｹﾝｺﾞ</t>
  </si>
  <si>
    <t>妹尾　正稔</t>
  </si>
  <si>
    <t>ｾﾉｵ　ﾏｻﾄｼ</t>
  </si>
  <si>
    <t>曽我部　晋作</t>
  </si>
  <si>
    <t>ｿｶﾞﾍﾞ　ｼﾝｻｸ</t>
  </si>
  <si>
    <t>曽川　光</t>
  </si>
  <si>
    <t>ｿｶﾞﾜ　ﾋｶﾘ</t>
  </si>
  <si>
    <t>武林　仁</t>
  </si>
  <si>
    <t>ﾀｹﾊﾞﾔｼ　ｼﾞﾝ</t>
  </si>
  <si>
    <t>竹松　美鈴</t>
  </si>
  <si>
    <t>ﾀｹﾏﾂ　ﾐｽｽﾞ</t>
  </si>
  <si>
    <t>徳島　渉太朗</t>
  </si>
  <si>
    <t>ﾄｸｼﾏ　ｼｮｳﾀﾛｳ</t>
  </si>
  <si>
    <t>徳永　翔太</t>
  </si>
  <si>
    <t>ﾄｸﾅｶﾞ　ｼｮｳﾀ</t>
  </si>
  <si>
    <t>百々　巧真</t>
  </si>
  <si>
    <t>ﾄﾞﾄﾞ　ﾀｸﾏ</t>
  </si>
  <si>
    <t>野々瀬　悠</t>
  </si>
  <si>
    <t>ﾉﾉｾ　ﾊﾙｶ</t>
  </si>
  <si>
    <t>藤丸　みなみ</t>
  </si>
  <si>
    <t>ﾌｼﾞﾏﾙ　ﾐﾅﾐ</t>
  </si>
  <si>
    <t>船田　篤史</t>
  </si>
  <si>
    <t>ﾌﾅﾀ　ｱﾂｼ</t>
  </si>
  <si>
    <t>松本　瑞樹</t>
  </si>
  <si>
    <t>ﾏﾂﾓﾄ　ﾐｽﾞｷ</t>
  </si>
  <si>
    <t>美鳥　尚</t>
  </si>
  <si>
    <t>ﾐﾄﾞﾘ　ﾅｵ</t>
  </si>
  <si>
    <t>山本　舜</t>
  </si>
  <si>
    <t>ﾔﾏﾓﾄ　ｼｭﾝ</t>
  </si>
  <si>
    <t>吉田　惇未</t>
  </si>
  <si>
    <t>ﾖｼﾀﾞ　ｱﾂﾐ</t>
  </si>
  <si>
    <t>稲岡　絵晴</t>
  </si>
  <si>
    <t>ｲﾅｵｶ　ｶｲｾｲ</t>
  </si>
  <si>
    <t>大殿　将司</t>
  </si>
  <si>
    <t>ｵｵﾄﾉ　ﾏｻｼ</t>
  </si>
  <si>
    <t>木下　颯</t>
  </si>
  <si>
    <t>ｷﾉｼﾀ　ﾊﾔﾃ</t>
  </si>
  <si>
    <t>篠原　彩那</t>
  </si>
  <si>
    <t>ｼﾉﾊﾗ　ｱﾔﾅ</t>
  </si>
  <si>
    <t>高林　由佳</t>
  </si>
  <si>
    <t>ﾀｶﾊﾞﾔｼ　ﾕｶ</t>
  </si>
  <si>
    <t>竹原　徳壱</t>
  </si>
  <si>
    <t>ﾀｹﾊﾗ　ﾖｼｶｽﾞ</t>
  </si>
  <si>
    <t>土壁　和希</t>
  </si>
  <si>
    <t>ﾂﾁｶﾍﾞ　ｶｽﾞｷ</t>
  </si>
  <si>
    <t>土井　晴樹</t>
  </si>
  <si>
    <t>ﾄﾞｲ　ﾊﾙｷ</t>
  </si>
  <si>
    <t>戸島　拓海</t>
  </si>
  <si>
    <t>ﾄｼﾏ　ﾀｸﾐ</t>
  </si>
  <si>
    <t>中上　司</t>
  </si>
  <si>
    <t>ﾅｶｳｴ　ﾂｶｻ</t>
  </si>
  <si>
    <t>林　紗希</t>
  </si>
  <si>
    <t>ﾊﾔｼ　ｻｷ</t>
  </si>
  <si>
    <t>藤原　竜馬</t>
  </si>
  <si>
    <t>ﾌｼﾞﾜﾗ　ﾘｭｳﾏ</t>
  </si>
  <si>
    <t>細田　寧路</t>
  </si>
  <si>
    <t>ﾎｿﾀﾞ　ﾈﾛ</t>
  </si>
  <si>
    <t>山内　唯華</t>
  </si>
  <si>
    <t>ﾔﾏｳﾁ　ﾕｲｶ</t>
  </si>
  <si>
    <t>吉成　椋介</t>
  </si>
  <si>
    <t>ﾖｼﾅﾘ　ﾘｮｳｽｹ</t>
  </si>
  <si>
    <t>阿部　真純</t>
  </si>
  <si>
    <t>ｱﾍﾞ　ﾏｽﾐ</t>
  </si>
  <si>
    <t>阿部　瑞久</t>
  </si>
  <si>
    <t>ｱﾍﾞ　ﾐｸ</t>
  </si>
  <si>
    <t>石川　愛実</t>
  </si>
  <si>
    <t>ｲｼｶﾜ　ｱｲﾐ</t>
  </si>
  <si>
    <t>大村　智規</t>
  </si>
  <si>
    <t>ｵｵﾑﾗ　ﾄﾓｷ</t>
  </si>
  <si>
    <t>岡田　朋</t>
  </si>
  <si>
    <t>ｵｶﾀﾞ　ﾄﾓｷ</t>
  </si>
  <si>
    <t>河野　愛美</t>
  </si>
  <si>
    <t>ｶﾜﾉ　ﾏﾅﾐ</t>
  </si>
  <si>
    <t>近藤　幸太</t>
  </si>
  <si>
    <t>ｺﾝﾄﾞｳ　ｺｳﾀ</t>
  </si>
  <si>
    <t>清水　彩華</t>
  </si>
  <si>
    <t>ｼﾐｽﾞ　ｱﾔｶ</t>
  </si>
  <si>
    <t>高橋　ひかる</t>
  </si>
  <si>
    <t>ﾀｶﾊｼ　ﾋｶﾙ</t>
  </si>
  <si>
    <t>田中　優大</t>
  </si>
  <si>
    <t>ﾀﾅｶ　ﾏｻﾋﾛ</t>
  </si>
  <si>
    <t>田村　綾菜</t>
  </si>
  <si>
    <t>ﾀﾑﾗ　ｱﾔﾅ</t>
  </si>
  <si>
    <t>内藤　純哉</t>
  </si>
  <si>
    <t>ﾅｲﾄｳ　ｼﾞｭﾝﾔ</t>
  </si>
  <si>
    <t>早川　美穂</t>
  </si>
  <si>
    <t>ﾊﾔｶﾜ　ﾐﾎ</t>
  </si>
  <si>
    <t>松家　彩音</t>
  </si>
  <si>
    <t>ﾏﾂｶ　ｱﾔﾈ</t>
  </si>
  <si>
    <t>村雲　緋奈</t>
  </si>
  <si>
    <t>ﾑﾗｸﾓ　ﾋﾅ</t>
  </si>
  <si>
    <t>山本　真也</t>
  </si>
  <si>
    <t>ﾔﾏﾓﾄ　ｼﾝﾔ</t>
  </si>
  <si>
    <t>小笠原　葵</t>
  </si>
  <si>
    <t>ｵｶﾞｻﾜﾗ　ｱｵｲ</t>
  </si>
  <si>
    <t>沖津　善</t>
  </si>
  <si>
    <t>ｵｷﾂ　ﾀﾀﾞｼ</t>
  </si>
  <si>
    <t>笠井　将貴</t>
  </si>
  <si>
    <t>ｶｻｲ　ﾏｻｷ</t>
  </si>
  <si>
    <t>木村　亮子</t>
  </si>
  <si>
    <t>ｷﾑﾗ　ﾘｮｳｺ</t>
  </si>
  <si>
    <t>公門　瑛介</t>
  </si>
  <si>
    <t>ｸﾓﾝ　ｴｲｽｹ</t>
  </si>
  <si>
    <t>近藤　美月</t>
  </si>
  <si>
    <t>ｺﾝﾄﾞｳ　ﾐﾂｷ</t>
  </si>
  <si>
    <t>酒巻　洸輔</t>
  </si>
  <si>
    <t>ｻｶﾏｷ　ｺｳｽｹ</t>
  </si>
  <si>
    <t>須藤　如英</t>
  </si>
  <si>
    <t>ｽﾄｳ　ﾕｷﾋﾃﾞ</t>
  </si>
  <si>
    <t>富永　しよみ</t>
  </si>
  <si>
    <t>ﾄﾐﾅｶﾞ　ｼﾖﾐ</t>
  </si>
  <si>
    <t>長濱　蒼</t>
  </si>
  <si>
    <t>ﾅｶﾞﾊﾏ　ｿｳ</t>
  </si>
  <si>
    <t>林　知輝</t>
  </si>
  <si>
    <t>ﾊﾔｼ　ﾄﾓｷ</t>
  </si>
  <si>
    <t>平井　雄也</t>
  </si>
  <si>
    <t>ﾋﾗｲ　ﾕｳﾔ</t>
  </si>
  <si>
    <t>南　省伍</t>
  </si>
  <si>
    <t>ﾐﾅﾐ　ｼｮｳｺﾞ</t>
  </si>
  <si>
    <t>宮崎　竜一</t>
  </si>
  <si>
    <t>ﾐﾔｻﾞｷ　ﾘｭｳｲﾁ</t>
  </si>
  <si>
    <t>三好　利光</t>
  </si>
  <si>
    <t>ﾐﾖｼ　ﾄｼﾐﾂ</t>
  </si>
  <si>
    <t>柳生　尚明</t>
  </si>
  <si>
    <t>ﾔｷﾞｭｳ　ﾅｵｱｷ</t>
  </si>
  <si>
    <t>吉田　涼華</t>
  </si>
  <si>
    <t>ﾖｼﾀﾞ　ｽｽﾞｶ</t>
  </si>
  <si>
    <t>米澤　悠香</t>
  </si>
  <si>
    <t>ﾖﾈｻﾞﾜ　ﾕｳｶ</t>
  </si>
  <si>
    <t>※申し込みﾃﾞｰﾀはメール添付ﾃﾞｰﾀを基準とします。</t>
  </si>
  <si>
    <t>必ず様式１と様式２のﾃﾞｰﾀ両方の確認してを下さい。</t>
  </si>
  <si>
    <t>ナンバーのみ入力</t>
  </si>
  <si>
    <t>相原　孝俊</t>
  </si>
  <si>
    <t>ｱｲﾊﾗ　ﾀｶﾄｼ</t>
  </si>
  <si>
    <t>大西　友樹</t>
  </si>
  <si>
    <t>ｵｵﾆｼ　ﾕｳｷ</t>
  </si>
  <si>
    <t>海部　登生</t>
  </si>
  <si>
    <t>ｶｲﾌ　ﾄｳｲ</t>
  </si>
  <si>
    <t>西野　彰馬</t>
  </si>
  <si>
    <t>ﾆｼﾉ　ｼｮｳﾏ</t>
  </si>
  <si>
    <t>福田　那優人</t>
  </si>
  <si>
    <t>ﾌｸﾀﾞ　ﾅﾕﾄ</t>
  </si>
  <si>
    <t>丸山　あすか</t>
  </si>
  <si>
    <t>ﾏﾙﾔﾏ　ｱｽｶ</t>
  </si>
  <si>
    <t>大和　恭弥</t>
  </si>
  <si>
    <t>ﾔﾏﾄ　ｷｮｳﾔ</t>
  </si>
  <si>
    <t>佐々木　歌乃</t>
  </si>
  <si>
    <t>ｻｻｷ　ｶﾉ</t>
  </si>
  <si>
    <t>須見　和矢</t>
  </si>
  <si>
    <t>ｽﾐ　ｶｽﾞﾔ</t>
  </si>
  <si>
    <t>林　圭祐</t>
  </si>
  <si>
    <t>ﾊﾔｼ　ｹｲｽｹ</t>
  </si>
  <si>
    <t>三橋　優世</t>
  </si>
  <si>
    <t>ﾐﾂﾊｼ　ﾕｳｾｲ</t>
  </si>
  <si>
    <t>横田　伊吹</t>
  </si>
  <si>
    <t>ﾖｺﾀ　ｲﾌﾞｷ</t>
  </si>
  <si>
    <t>多田　蒼一朗</t>
  </si>
  <si>
    <t>ﾀﾀﾞ　ｿｳｲﾁﾛｳ</t>
  </si>
  <si>
    <t>高坂　龍</t>
  </si>
  <si>
    <t>ｺｳｻｶ　ﾘｮｳ</t>
  </si>
  <si>
    <t>古川　佑起</t>
  </si>
  <si>
    <t>ﾌﾙｶﾜ　ﾕｳｷ</t>
  </si>
  <si>
    <t>井口　寛大</t>
  </si>
  <si>
    <t>ｲｸﾞﾁ　ｶﾝﾀﾞｲ</t>
  </si>
  <si>
    <t>井口　湧喜</t>
  </si>
  <si>
    <t>ｲｸﾞﾁ　ﾕｳｷ</t>
  </si>
  <si>
    <t>川野　修平</t>
  </si>
  <si>
    <t>ｶﾜﾉ　ｼｭｳﾍｲ</t>
  </si>
  <si>
    <t>國井　彩花</t>
  </si>
  <si>
    <t>ｸﾆｲ　ｱﾔｶ</t>
  </si>
  <si>
    <t>小林　凌</t>
  </si>
  <si>
    <t>ｺﾊﾞﾔｼ　ﾘｮｳ</t>
  </si>
  <si>
    <t>谷野　萌</t>
  </si>
  <si>
    <t>ﾀﾆﾉ　ﾓｴ</t>
  </si>
  <si>
    <t>西澤　朱梨亜</t>
  </si>
  <si>
    <t>ﾆｼｻﾞﾜ　ｼﾞｭﾘｱ</t>
  </si>
  <si>
    <t>山田　涼加</t>
  </si>
  <si>
    <t>ﾔﾏﾀﾞ　ｽｽﾞｶ</t>
  </si>
  <si>
    <t>泉元　愛由梨</t>
  </si>
  <si>
    <t>ｲｽﾞﾓﾄ　ｱﾕﾘ</t>
  </si>
  <si>
    <t>上田　佳那</t>
  </si>
  <si>
    <t>ｳｴﾀ　ｶﾅ</t>
  </si>
  <si>
    <t>浦上　瑞希</t>
  </si>
  <si>
    <t>ｳﾗｶﾐ　ﾐｽﾞｷ</t>
  </si>
  <si>
    <t>小路　佑実</t>
  </si>
  <si>
    <t>ｼｮｳｼﾞ　ﾕﾐ</t>
  </si>
  <si>
    <t>数藤　椋介</t>
  </si>
  <si>
    <t>ｽﾄｳ　ﾘｮｳｽｹ</t>
  </si>
  <si>
    <t>須原　魁里</t>
  </si>
  <si>
    <t>ｽﾊﾗ　ｶｲﾘ</t>
  </si>
  <si>
    <t>荒川　保乃香</t>
  </si>
  <si>
    <t>ｱﾗｶﾜ　ﾎﾉｶ</t>
  </si>
  <si>
    <t>悦見　彩華</t>
  </si>
  <si>
    <t>ｴﾂﾐ　ｱﾔｶ</t>
  </si>
  <si>
    <t>大倉　秀太</t>
  </si>
  <si>
    <t>ｵｵｸﾗ　ｼｭｳﾀ</t>
  </si>
  <si>
    <t>岡本　純平</t>
  </si>
  <si>
    <t>ｵｶﾓﾄ　ｼﾞｭﾝﾍﾟｲ</t>
  </si>
  <si>
    <t>柏木　至</t>
  </si>
  <si>
    <t>ｶｼﾜｷﾞ　ｲﾀﾙ</t>
  </si>
  <si>
    <t>萱谷　亮介</t>
  </si>
  <si>
    <t>ｶﾔﾀﾆ　ﾘｮｳｽｹ</t>
  </si>
  <si>
    <t>木田　唯翔</t>
  </si>
  <si>
    <t>ｷﾀﾞ　ﾕｲﾄ</t>
  </si>
  <si>
    <t>谷口　和暉</t>
  </si>
  <si>
    <t>ﾀﾆｸﾞﾁ　ｶｽﾞｷ</t>
  </si>
  <si>
    <t>玉置　亜弥香</t>
  </si>
  <si>
    <t>ﾀﾏｷ　ｱﾐｶ</t>
  </si>
  <si>
    <t>永井　祐次</t>
  </si>
  <si>
    <t>ﾅｶﾞｲ　ﾕｳｼﾞ</t>
  </si>
  <si>
    <t>中西　友輝</t>
  </si>
  <si>
    <t>ﾅｶﾆｼ　ﾕｳｷ</t>
  </si>
  <si>
    <t>中村　遥風</t>
  </si>
  <si>
    <t>ﾅｶﾑﾗ　ﾊﾙｶ</t>
  </si>
  <si>
    <t>新居　卓也</t>
  </si>
  <si>
    <t>ﾆｲ　ﾀｸﾔ</t>
  </si>
  <si>
    <t>前田　大悟</t>
  </si>
  <si>
    <t>ﾏｴﾀﾞ　ﾀﾞｲｺﾞ</t>
  </si>
  <si>
    <t>松永　朱音</t>
  </si>
  <si>
    <t>ﾏﾂﾅｶﾞ　ｱｶﾈ</t>
  </si>
  <si>
    <t>東　尚輝</t>
  </si>
  <si>
    <t>ｱｽﾞﾏ　ﾅｵｷ</t>
  </si>
  <si>
    <t>吉井　隼也</t>
  </si>
  <si>
    <t>ﾖｼｲ　ｼﾞｭﾝﾔ</t>
  </si>
  <si>
    <t>桶川　藍加</t>
  </si>
  <si>
    <t>ｵｹｶﾞﾜ　ｱｲｶ</t>
  </si>
  <si>
    <t>松浦　みゆ</t>
  </si>
  <si>
    <t>ﾏﾂｳﾗ　ﾐﾕ</t>
  </si>
  <si>
    <t>遠藤　寛貴</t>
  </si>
  <si>
    <t>ｴﾝﾄﾞｳ　ﾋﾛｷ</t>
  </si>
  <si>
    <t>河野　聖樹</t>
  </si>
  <si>
    <t>ｶﾜﾉ　ｾｲｼﾞｭ</t>
  </si>
  <si>
    <t>正札　智也</t>
  </si>
  <si>
    <t>ｼｮｳﾌﾀﾞ　ﾄﾓﾔ</t>
  </si>
  <si>
    <t>住友　愛依</t>
  </si>
  <si>
    <t>ｽﾐﾄﾓ　ｱｲ</t>
  </si>
  <si>
    <t>東尾　卓</t>
  </si>
  <si>
    <t>ﾋｶﾞｼｵ　ｽｸﾞﾙ</t>
  </si>
  <si>
    <t>福田　智之</t>
  </si>
  <si>
    <t>ﾌｸﾀ　ﾄﾓﾕｷ</t>
  </si>
  <si>
    <t>藤原　侑大</t>
  </si>
  <si>
    <t>ﾌｼﾞﾜﾗ　ﾕｳﾀﾞｲ</t>
  </si>
  <si>
    <t>吉﨑　奏留</t>
  </si>
  <si>
    <t>ﾖｼｻﾞｷ　ｶﾅﾙ</t>
  </si>
  <si>
    <t>足立　遼太郎</t>
  </si>
  <si>
    <t>ｱﾀﾞﾁ　ﾘｮｳﾀﾛｳ</t>
  </si>
  <si>
    <t>石井　真由</t>
  </si>
  <si>
    <t>ｲｼｲ　ﾏﾕ</t>
  </si>
  <si>
    <t>井上　普人</t>
  </si>
  <si>
    <t>ｲﾉｳｴ　ﾋﾛﾄ</t>
  </si>
  <si>
    <t>岡井　美那</t>
  </si>
  <si>
    <t>ｵｶｲ　ﾐﾅ</t>
  </si>
  <si>
    <t>小笠原　麻結</t>
  </si>
  <si>
    <t>ｵｶﾞｻﾜﾗ　ﾏﾕ</t>
  </si>
  <si>
    <t>小野木　聡太</t>
  </si>
  <si>
    <t>ｵﾉｷﾞ　ｿｳﾀ</t>
  </si>
  <si>
    <t>片岡　真理子</t>
  </si>
  <si>
    <t>ｶﾀｵｶ　ﾏﾘｺ</t>
  </si>
  <si>
    <t>敷田　直実</t>
  </si>
  <si>
    <t>ｼｷﾀ　ﾅｵﾐ</t>
  </si>
  <si>
    <t>城内　葵衣</t>
  </si>
  <si>
    <t>ｼﾞｮｳﾅｲ　ｱｵｲ</t>
  </si>
  <si>
    <t>高橋　大成</t>
  </si>
  <si>
    <t>ﾀｶﾊｼ　ﾀｲｾｲ</t>
  </si>
  <si>
    <t>寺内　春菜</t>
  </si>
  <si>
    <t>ﾃﾗｳﾁ　ﾊﾙﾅ</t>
  </si>
  <si>
    <t>中西　優介</t>
  </si>
  <si>
    <t>ﾅｶﾆｼ　ﾕｳｽｹ</t>
  </si>
  <si>
    <t>長村　悠平</t>
  </si>
  <si>
    <t>ﾅｶﾞﾑﾗ　ﾕｳﾍｲ</t>
  </si>
  <si>
    <t>三原　菜央</t>
  </si>
  <si>
    <t>ﾐﾊﾗ　ﾅｵ</t>
  </si>
  <si>
    <t>山田　颯太</t>
  </si>
  <si>
    <t>ﾔﾏﾀﾞ　ﾊﾔﾀ</t>
  </si>
  <si>
    <t>吉岡　京介</t>
  </si>
  <si>
    <t>ﾖｼｵｶ　ｷｮｳｽｹ</t>
  </si>
  <si>
    <t>赤峰　なな子</t>
  </si>
  <si>
    <t>ｱｶﾐﾈ　ﾅﾅｺ</t>
  </si>
  <si>
    <t>天羽　桜子</t>
  </si>
  <si>
    <t>ｱﾓｳ　ｻｸﾗｺ</t>
  </si>
  <si>
    <t>井村　香澄</t>
  </si>
  <si>
    <t>ｲﾑﾗ　ｶｽﾐ</t>
  </si>
  <si>
    <t>大平　優斗</t>
  </si>
  <si>
    <t>ｵｵﾋﾗ　ﾕｳﾄ</t>
  </si>
  <si>
    <t>金山　彩香</t>
  </si>
  <si>
    <t>ｶﾅﾔﾏ　ｻﾔｶ</t>
  </si>
  <si>
    <t>京野　里咲</t>
  </si>
  <si>
    <t>ｷｮｳﾉ　ﾘｻ</t>
  </si>
  <si>
    <t>後藤　結人</t>
  </si>
  <si>
    <t>ｺﾞﾄｳ　ﾕｳﾄ</t>
  </si>
  <si>
    <t>佐々木　誠</t>
  </si>
  <si>
    <t>ｻｻｷ　ﾏｺﾄ</t>
  </si>
  <si>
    <t>田原　和真</t>
  </si>
  <si>
    <t>ﾀﾊﾗ　ｶｽﾞﾏ</t>
  </si>
  <si>
    <t>富永　こころ</t>
  </si>
  <si>
    <t>ﾄﾐﾅｶﾞ　ｺｺﾛ</t>
  </si>
  <si>
    <t>中野　明瑳</t>
  </si>
  <si>
    <t>ﾅｶﾉ　ｱｷｻ</t>
  </si>
  <si>
    <t>橋本　託真</t>
  </si>
  <si>
    <t>ﾊｼﾓﾄ　ﾀｸﾏ</t>
  </si>
  <si>
    <t>原　和輝</t>
  </si>
  <si>
    <t>ﾊﾗ　ｶｽﾞｷ</t>
  </si>
  <si>
    <t>板東　耕平</t>
  </si>
  <si>
    <t>ﾊﾞﾝﾄﾞｳ　ｺｳﾍｲ</t>
  </si>
  <si>
    <t>廣澤　慶充</t>
  </si>
  <si>
    <t>ﾋﾛｻﾜ　ﾖｼﾀｶ</t>
  </si>
  <si>
    <t>三栖　勇輝</t>
  </si>
  <si>
    <t>ﾐｽ　ﾕｳｷ</t>
  </si>
  <si>
    <t>村本　依美佳</t>
  </si>
  <si>
    <t>ﾑﾗﾓﾄ　ｴﾐｶ</t>
  </si>
  <si>
    <t>渡邉　愛子</t>
  </si>
  <si>
    <t>ﾜﾀﾅﾍﾞ　ｱｲｺ</t>
  </si>
  <si>
    <t>渡部　美咲</t>
  </si>
  <si>
    <t>ﾜﾀﾅﾍﾞ　ﾐｻｷ</t>
  </si>
  <si>
    <t>岡　修平</t>
  </si>
  <si>
    <t>ｵｶ　ｼｭｳﾍｲ</t>
  </si>
  <si>
    <t>奥村　早希</t>
  </si>
  <si>
    <t>ｵｸﾑﾗ　ｻｷ</t>
  </si>
  <si>
    <t>萩原　あずは</t>
  </si>
  <si>
    <t>ﾊｷﾞﾊﾗ　ｱｽﾞﾊ</t>
  </si>
  <si>
    <t>張　実里</t>
  </si>
  <si>
    <t>ﾊﾘ　ﾐｻﾄ</t>
  </si>
  <si>
    <t>森北　涼生</t>
  </si>
  <si>
    <t>ﾓﾘｷﾀ　ﾘｮｳ</t>
  </si>
  <si>
    <t>吉田　星奈</t>
  </si>
  <si>
    <t>ﾖｼﾀﾞ　ｾｲﾅ</t>
  </si>
  <si>
    <t>泉　花奈</t>
  </si>
  <si>
    <t>ｲｽﾞﾐ　ｶﾅ</t>
  </si>
  <si>
    <t>小松　将弘</t>
  </si>
  <si>
    <t>ｺﾏﾂ　ﾏｻﾋﾛ</t>
  </si>
  <si>
    <t>田口　敦士</t>
  </si>
  <si>
    <t>ﾀｸﾞﾁ　ｱﾂｼ</t>
  </si>
  <si>
    <t>井上　千夏</t>
  </si>
  <si>
    <t>ｲﾉｳｴ　ﾁﾅﾂ</t>
  </si>
  <si>
    <t>大西　希悠</t>
  </si>
  <si>
    <t>ｵｵﾆｼ　ﾐﾕ</t>
  </si>
  <si>
    <t>河野　将之</t>
  </si>
  <si>
    <t>ｶﾜﾉ　ﾏｻﾕｷ</t>
  </si>
  <si>
    <t>黒田　卓</t>
  </si>
  <si>
    <t>ｸﾛﾀﾞ　ﾀｸ</t>
  </si>
  <si>
    <t>佐藤　萌絵美</t>
  </si>
  <si>
    <t>ｻﾄｳ　ﾓｴﾐ</t>
  </si>
  <si>
    <t>土井　拓海</t>
  </si>
  <si>
    <t>ﾄﾞｲ　ﾀｸﾐ</t>
  </si>
  <si>
    <t>中上　諒太</t>
  </si>
  <si>
    <t>ﾅｶｳｴ　ﾘｮｳﾀ</t>
  </si>
  <si>
    <t>宮﨑　洸</t>
  </si>
  <si>
    <t>ﾐﾔｻﾞｷ　ﾋｶﾙ</t>
  </si>
  <si>
    <t>今田　聡士</t>
  </si>
  <si>
    <t>ｲﾏﾀﾞ　ｻﾄｼ</t>
  </si>
  <si>
    <t>上野　真生</t>
  </si>
  <si>
    <t>ｳｴﾉ　ﾏｻｷ</t>
  </si>
  <si>
    <t>合田　開登</t>
  </si>
  <si>
    <t>ｺﾞｳﾀﾞ　ｶｲﾄ</t>
  </si>
  <si>
    <t>古髙　瑞樹</t>
  </si>
  <si>
    <t>ｺﾀｶ　ﾐｽﾞｷ</t>
  </si>
  <si>
    <t>上甲　和果奈</t>
  </si>
  <si>
    <t>ｼﾞｮｳｺｳ　ﾜｶﾅ</t>
  </si>
  <si>
    <t>高田　友希</t>
  </si>
  <si>
    <t>ﾀｶﾀ　ﾄﾓｷ</t>
  </si>
  <si>
    <t>髙田　稜</t>
  </si>
  <si>
    <t>高橋　将太</t>
  </si>
  <si>
    <t>ﾀｶﾊｼ　ｼｮｳﾀ</t>
  </si>
  <si>
    <t>田中　翔磨</t>
  </si>
  <si>
    <t>ﾀﾅｶ　ｼｮｳﾏ</t>
  </si>
  <si>
    <t>中川　真人</t>
  </si>
  <si>
    <t>ﾅｶｶﾞﾜ　ﾏｻﾄ</t>
  </si>
  <si>
    <t>丸澤　竜也</t>
  </si>
  <si>
    <t>ﾏﾙｻﾜ　ﾘｭｳﾔ</t>
  </si>
  <si>
    <t>丸山　健斗</t>
  </si>
  <si>
    <t>ﾏﾙﾔﾏ　ｹﾝﾄ</t>
  </si>
  <si>
    <t>山田　康太</t>
  </si>
  <si>
    <t>ﾔﾏﾀﾞ　ｺｳﾀ</t>
  </si>
  <si>
    <t>石川　ひらり</t>
  </si>
  <si>
    <t>ｲｼｶﾜ　ﾋﾗﾘ</t>
  </si>
  <si>
    <t>植田　実咲</t>
  </si>
  <si>
    <t>ｳｴﾀﾞ　ﾐｻｷ</t>
  </si>
  <si>
    <t>浦川　実佑</t>
  </si>
  <si>
    <t>ｳﾗｶﾜ　ﾐﾕ</t>
  </si>
  <si>
    <t>久次米　悠雅</t>
  </si>
  <si>
    <t>ｸｼﾞﾒ　ﾕｳｶﾞ</t>
  </si>
  <si>
    <t>五島　帆乃香</t>
  </si>
  <si>
    <t>ｺﾞｼﾏ　ﾎﾉｶ</t>
  </si>
  <si>
    <t>中川　健士郎</t>
  </si>
  <si>
    <t>ﾅｶｶﾞﾜ　ｹﾝｼﾛｳ</t>
  </si>
  <si>
    <t>前川　裕亮</t>
  </si>
  <si>
    <t>ﾏｴｶﾞﾜ　ﾕｳｽｹ</t>
  </si>
  <si>
    <t>森下　稀流</t>
  </si>
  <si>
    <t>ﾓﾘｼﾀ　ｷﾘｭｳ</t>
  </si>
  <si>
    <t>郡　夏菜</t>
  </si>
  <si>
    <t>ｺｵﾘ　ﾅﾅ</t>
  </si>
  <si>
    <t>環　優光</t>
  </si>
  <si>
    <t>ﾀﾏｷ　ﾕｳｺｳ</t>
  </si>
  <si>
    <t>西　智美</t>
  </si>
  <si>
    <t>ﾆｼ　ﾄﾓﾐ</t>
  </si>
  <si>
    <t>濱口　拓馬</t>
  </si>
  <si>
    <t>ﾊﾏｸﾞﾁ　ﾀｸﾏ</t>
  </si>
  <si>
    <t>井上　健一</t>
  </si>
  <si>
    <t>ｲﾉｳｴ　ｹﾝｲﾁ</t>
  </si>
  <si>
    <t>喜多　世奈</t>
  </si>
  <si>
    <t>ｷﾀﾞ　ｾﾅ</t>
  </si>
  <si>
    <t>小林　隼汰</t>
  </si>
  <si>
    <t>ｺﾊﾞﾔｼ　ﾊﾔﾀ</t>
  </si>
  <si>
    <t>酒井　玲於</t>
  </si>
  <si>
    <t>ｻｶｲ　ﾚｵ</t>
  </si>
  <si>
    <t>下藪　翔太</t>
  </si>
  <si>
    <t>ｼﾓﾔﾌﾞ　ｼｮｳﾀ</t>
  </si>
  <si>
    <t>津川　諒</t>
  </si>
  <si>
    <t>ﾂｶﾞﾜ　ﾏｺﾄ</t>
  </si>
  <si>
    <t>寺谷　明</t>
  </si>
  <si>
    <t>ﾃﾗﾀﾆ　ｱｷﾗ</t>
  </si>
  <si>
    <t>濱口　巧</t>
  </si>
  <si>
    <t>ﾊﾏｸﾞﾁ　ﾀｸﾐ</t>
  </si>
  <si>
    <t>堀本　瑞貴</t>
  </si>
  <si>
    <t>ﾎﾘﾓﾄ　ﾐｽﾞｷ</t>
  </si>
  <si>
    <t>生田　真魚</t>
  </si>
  <si>
    <t>ｲｸﾀ　ﾏｵ</t>
  </si>
  <si>
    <t>岩間　優一郎</t>
  </si>
  <si>
    <t>ｲﾜﾏ　ﾕｳｲﾁﾛｳ</t>
  </si>
  <si>
    <t>大竹　瑞紀</t>
  </si>
  <si>
    <t>ｵｵﾀｹ　ﾐｽﾞｷ</t>
  </si>
  <si>
    <t>島田　鈴夏</t>
  </si>
  <si>
    <t>ｼﾏﾀﾞ　ｽｽﾞｶ</t>
  </si>
  <si>
    <t>多田　大輝</t>
  </si>
  <si>
    <t>ﾀﾀﾞ　ﾀﾞｲｷ</t>
  </si>
  <si>
    <t>西田　あかり</t>
  </si>
  <si>
    <t>ﾆｼﾀﾞ　ｱｶﾘ</t>
  </si>
  <si>
    <t>東浦　真侑</t>
  </si>
  <si>
    <t>ﾋｶﾞｼｳﾗ　ﾏﾕ</t>
  </si>
  <si>
    <t>福田　凌太</t>
  </si>
  <si>
    <t>ﾌｸﾀ　ﾘｮｳﾀ</t>
  </si>
  <si>
    <t>藤江　真子</t>
  </si>
  <si>
    <t>ﾌｼﾞｴ　ﾏｺ</t>
  </si>
  <si>
    <t>山石　雅子</t>
  </si>
  <si>
    <t>ﾔﾏｲｼ　ﾏｻｺ</t>
  </si>
  <si>
    <t>山添　凪乃</t>
  </si>
  <si>
    <t>ﾔﾏｿﾞｴ　ﾅﾉ</t>
  </si>
  <si>
    <t>山本　夏海</t>
  </si>
  <si>
    <t>ﾔﾏﾓﾄ　ﾅﾂﾐ</t>
  </si>
  <si>
    <t>岩浅　好香</t>
  </si>
  <si>
    <t>ｲﾜｻ　ｺﾉｶ</t>
  </si>
  <si>
    <t>日下　華</t>
  </si>
  <si>
    <t>ｸｻｶ　ﾊﾅ</t>
  </si>
  <si>
    <t>小原　美早希</t>
  </si>
  <si>
    <t>ｺﾊﾗ　ﾐｻｷ</t>
  </si>
  <si>
    <t>田中　のぞみ</t>
  </si>
  <si>
    <t>ﾀﾅｶ　ﾉｿﾞﾐ</t>
  </si>
  <si>
    <t>前田　彩華</t>
  </si>
  <si>
    <t>ﾏｴﾀﾞ　ｱﾔｶ</t>
  </si>
  <si>
    <t>松崎　拓海</t>
  </si>
  <si>
    <t>ﾏﾂｻﾞｷ　ﾀｸﾐ</t>
  </si>
  <si>
    <t>松本　莉子</t>
  </si>
  <si>
    <t>ﾏﾂﾓﾄ　ﾘｺ</t>
  </si>
  <si>
    <t>家城　大誠</t>
  </si>
  <si>
    <t>ﾔｼﾛ　ﾀｲｾｲ</t>
  </si>
  <si>
    <t>山崎　真波</t>
  </si>
  <si>
    <t>ﾔﾏｻｷ　ﾏﾅﾐ</t>
  </si>
  <si>
    <t>青野　菜美</t>
  </si>
  <si>
    <t>ｱｵﾉ　ﾅﾐ</t>
  </si>
  <si>
    <t>以西　昭海</t>
  </si>
  <si>
    <t>ｲｻｲ　ﾊﾙﾐ</t>
  </si>
  <si>
    <t>遠藤　桃菜</t>
  </si>
  <si>
    <t>ｴﾝﾄﾞｳ　ﾓﾓﾅ</t>
  </si>
  <si>
    <t>大江　妃菜</t>
  </si>
  <si>
    <t>ｵｵｴ　ﾋﾅ</t>
  </si>
  <si>
    <t>川口　優香</t>
  </si>
  <si>
    <t>ｶﾜｸﾞﾁ　ﾕｳｶ</t>
  </si>
  <si>
    <t>近藤　あんじ</t>
  </si>
  <si>
    <t>ｺﾝﾄﾞｳ　ｱﾝｼﾞ</t>
  </si>
  <si>
    <t>坂口　涼介</t>
  </si>
  <si>
    <t>ｻｶｸﾞﾁ　ﾘｮｳｽｹ</t>
  </si>
  <si>
    <t>篠原　司</t>
  </si>
  <si>
    <t>ｼﾉﾊﾗ　ﾂｶｻ</t>
  </si>
  <si>
    <t>志摩　銀河</t>
  </si>
  <si>
    <t>ｼﾏ　ｷﾞﾝｶﾞ</t>
  </si>
  <si>
    <t>谷口　未奈</t>
  </si>
  <si>
    <t>ﾀﾆｸﾞﾁ　ﾐﾅ</t>
  </si>
  <si>
    <t>藤田　もも夏</t>
  </si>
  <si>
    <t>ﾌｼﾞﾀ　ﾓﾓｶ</t>
  </si>
  <si>
    <t>古田　蒼馬</t>
  </si>
  <si>
    <t>ﾌﾙﾀ　ｿｳﾏ</t>
  </si>
  <si>
    <t>松下　稜</t>
  </si>
  <si>
    <t>ﾏﾂｼﾀ　ﾘｮｳ</t>
  </si>
  <si>
    <t>三江　陸斗</t>
  </si>
  <si>
    <t>ﾐｴ　ﾘｸﾄ</t>
  </si>
  <si>
    <t>山本　渚</t>
  </si>
  <si>
    <t>ﾔﾏﾓﾄ　ﾅｷﾞｻ</t>
  </si>
  <si>
    <t>横瀬　春紀</t>
  </si>
  <si>
    <t>ﾖｺｾ　ﾊﾙｷ</t>
  </si>
  <si>
    <t>吉成　佑奈</t>
  </si>
  <si>
    <t>ﾖｼﾅﾘ　ﾕｳﾅ</t>
  </si>
  <si>
    <t>脇川　萌</t>
  </si>
  <si>
    <t>ﾜｷｶﾜ　ﾓｴ</t>
  </si>
  <si>
    <t>片山　明莉</t>
  </si>
  <si>
    <t>ｶﾀﾔﾏ　ｱｶﾘ</t>
  </si>
  <si>
    <t>佐々木　佳鈴</t>
  </si>
  <si>
    <t>ｻｻｷ　ｶﾘﾝ</t>
  </si>
  <si>
    <t>高橋　竜一</t>
  </si>
  <si>
    <t>ﾀｶﾊｼ　ﾘｭｳｲﾁ</t>
  </si>
  <si>
    <t>辻井　千尋</t>
  </si>
  <si>
    <t>ﾂｼﾞｲ　ﾁﾋﾛ</t>
  </si>
  <si>
    <t>畠田　翔太</t>
  </si>
  <si>
    <t>ﾊﾀｹﾀﾞ　ｼｮｳﾀ</t>
  </si>
  <si>
    <t>松本　海斗</t>
  </si>
  <si>
    <t>ﾏﾂﾓﾄ　ｶｲﾄ</t>
  </si>
  <si>
    <t>吉田　智也</t>
  </si>
  <si>
    <t>ﾖｼﾀﾞ　ﾄﾓﾔ</t>
  </si>
  <si>
    <t>明槻　星児</t>
  </si>
  <si>
    <t>ｱｶﾂｷ　ｾｲｼﾞ</t>
  </si>
  <si>
    <t>井内　智幸</t>
  </si>
  <si>
    <t>ｲﾉｳﾁ　ﾄﾓﾕｷ</t>
  </si>
  <si>
    <t>坂本　涼太</t>
  </si>
  <si>
    <t>ｻｶﾓﾄ　ﾘｮｳﾀ</t>
  </si>
  <si>
    <t>田村　優美香</t>
  </si>
  <si>
    <t>ﾀﾑﾗ　ﾕﾐｶ</t>
  </si>
  <si>
    <t>春山　拓雅</t>
  </si>
  <si>
    <t>ﾊﾙﾔﾏ　ﾀｸﾏ</t>
  </si>
  <si>
    <t>伊藤　日茄</t>
  </si>
  <si>
    <t>ｲﾄｳ　ﾋﾅ</t>
  </si>
  <si>
    <t>木原　亜沙美</t>
  </si>
  <si>
    <t>ｷﾊﾗ　ｱｻﾐ</t>
  </si>
  <si>
    <t>杉本　情</t>
  </si>
  <si>
    <t>ｽｷﾞﾓﾄ　ｺｺﾛ</t>
  </si>
  <si>
    <t>田渕　司</t>
  </si>
  <si>
    <t>ﾀﾌﾞﾁ　ﾂｶｻ</t>
  </si>
  <si>
    <t>中西　洋人</t>
  </si>
  <si>
    <t>ﾅｶﾆｼ　ﾋﾛﾄ</t>
  </si>
  <si>
    <t>石川　晃</t>
  </si>
  <si>
    <t>ｲｼｶﾜ　ﾋｶﾙ</t>
  </si>
  <si>
    <t>岡　知佳</t>
  </si>
  <si>
    <t>ｵｶ　ﾄﾓｶ</t>
  </si>
  <si>
    <t>瀬川　美雨</t>
  </si>
  <si>
    <t>ｾｶﾞﾜ　ﾐｳ</t>
  </si>
  <si>
    <t>武岡　瑞季</t>
  </si>
  <si>
    <t>ﾀｹｵｶ　ﾐｽﾞｷ</t>
  </si>
  <si>
    <t>武澤　晃司</t>
  </si>
  <si>
    <t>ﾀｹｻﾞﾜ　ｺｳｼﾞ</t>
  </si>
  <si>
    <t>津村　香菜</t>
  </si>
  <si>
    <t>ﾂﾑﾗ　ｶﾅ</t>
  </si>
  <si>
    <t>増井　朋花</t>
  </si>
  <si>
    <t>ﾏｽｲ　ﾄﾓｶ</t>
  </si>
  <si>
    <t>松﨑　菜央</t>
  </si>
  <si>
    <t>ﾏﾂｻﾞｷ　ﾅｵ</t>
  </si>
  <si>
    <t>峯本　健作</t>
  </si>
  <si>
    <t>ﾐﾈﾓﾄ　ｹﾝｻｸ</t>
  </si>
  <si>
    <t>森本　未来</t>
  </si>
  <si>
    <t>ﾓﾘﾓﾄ　ﾐｸ</t>
  </si>
  <si>
    <r>
      <t>　　4)　</t>
    </r>
    <r>
      <rPr>
        <b/>
        <u val="single"/>
        <sz val="12"/>
        <color indexed="48"/>
        <rFont val="ＭＳ ゴシック"/>
        <family val="3"/>
      </rPr>
      <t>各リレーと補欠の欄に該当する場合は、「1」を入力してください。</t>
    </r>
  </si>
  <si>
    <t>　　　　　　　　　　　　　　　　　　　　　　　　（8月29日まで）　　</t>
  </si>
  <si>
    <r>
      <t>④　メールにて送付時に，ファイル名を　</t>
    </r>
    <r>
      <rPr>
        <sz val="14"/>
        <color indexed="10"/>
        <rFont val="ＭＳ ゴシック"/>
        <family val="3"/>
      </rPr>
      <t>「 2014新人（ ○○○高 ）」</t>
    </r>
    <r>
      <rPr>
        <sz val="12"/>
        <color indexed="10"/>
        <rFont val="ＭＳ ゴシック"/>
        <family val="3"/>
      </rPr>
      <t>　</t>
    </r>
    <r>
      <rPr>
        <sz val="12"/>
        <rFont val="ＭＳ ゴシック"/>
        <family val="3"/>
      </rPr>
      <t>にしてください。</t>
    </r>
  </si>
  <si>
    <t>⑤　2014　徳島県陸上競技年報に定める大会要項をよくお読みのうえ申し込んでください。</t>
  </si>
  <si>
    <r>
      <t>　　　　　　　　　　　　　　　　　　　→　専門委員長へ</t>
    </r>
    <r>
      <rPr>
        <b/>
        <sz val="12"/>
        <color indexed="10"/>
        <rFont val="ＭＳ ゴシック"/>
        <family val="3"/>
      </rPr>
      <t>郵送</t>
    </r>
    <r>
      <rPr>
        <sz val="12"/>
        <rFont val="ＭＳ ゴシック"/>
        <family val="3"/>
      </rPr>
      <t>（9月2日必着）</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</si>
</sst>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第&quot;0&quot;回&quot;"/>
    <numFmt numFmtId="178" formatCode="&quot;秩父宮賜杯第&quot;0&quot;回全国高等学校陸上競技対抗選手権大会徳島県予選会&quot;"/>
    <numFmt numFmtId="179" formatCode="000"/>
    <numFmt numFmtId="180" formatCode="[=1]&quot;男&quot;;[=2]&quot;女&quot;;General"/>
    <numFmt numFmtId="181" formatCode="[=1]&quot;○&quot;;General"/>
    <numFmt numFmtId="182" formatCode="&quot;　　　　　秩父宮賜杯第&quot;0&quot;回全国高等学校陸上競技対抗選手権大会徳島県予選会&quot;"/>
    <numFmt numFmtId="183" formatCode="[$-411]ggg\ e&quot; 年 &quot;m&quot; 月 &quot;d&quot; 日 &quot;;@"/>
    <numFmt numFmtId="184" formatCode="[=1]&quot;補&quot;;General"/>
    <numFmt numFmtId="185" formatCode="0000"/>
    <numFmt numFmtId="186" formatCode="00000"/>
    <numFmt numFmtId="187" formatCode="[=1]&quot;男　　　　子&quot;;General"/>
    <numFmt numFmtId="188" formatCode="000\-0000\-0000"/>
    <numFmt numFmtId="189" formatCode="&quot;Yes&quot;;&quot;Yes&quot;;&quot;No&quot;"/>
    <numFmt numFmtId="190" formatCode="&quot;True&quot;;&quot;True&quot;;&quot;False&quot;"/>
    <numFmt numFmtId="191" formatCode="&quot;On&quot;;&quot;On&quot;;&quot;Off&quot;"/>
  </numFmts>
  <fonts count="52">
    <font>
      <sz val="11"/>
      <color indexed="8"/>
      <name val="ＭＳ Ｐゴシック"/>
      <family val="3"/>
    </font>
    <font>
      <sz val="6"/>
      <name val="ＭＳ Ｐゴシック"/>
      <family val="3"/>
    </font>
    <font>
      <sz val="11"/>
      <name val="ＭＳ Ｐゴシック"/>
      <family val="3"/>
    </font>
    <font>
      <sz val="11"/>
      <name val="ＭＳ 明朝"/>
      <family val="1"/>
    </font>
    <font>
      <b/>
      <sz val="9"/>
      <name val="ＭＳ Ｐゴシック"/>
      <family val="3"/>
    </font>
    <font>
      <sz val="10"/>
      <color indexed="8"/>
      <name val="ＭＳ Ｐゴシック"/>
      <family val="3"/>
    </font>
    <font>
      <sz val="14"/>
      <color indexed="8"/>
      <name val="ＭＳ Ｐゴシック"/>
      <family val="3"/>
    </font>
    <font>
      <sz val="18"/>
      <color indexed="8"/>
      <name val="ＭＳ Ｐゴシック"/>
      <family val="3"/>
    </font>
    <font>
      <sz val="9.5"/>
      <color indexed="8"/>
      <name val="ＭＳ Ｐゴシック"/>
      <family val="3"/>
    </font>
    <font>
      <sz val="16"/>
      <color indexed="8"/>
      <name val="ＭＳ Ｐゴシック"/>
      <family val="3"/>
    </font>
    <font>
      <sz val="15"/>
      <color indexed="8"/>
      <name val="ＭＳ Ｐゴシック"/>
      <family val="3"/>
    </font>
    <font>
      <sz val="20"/>
      <name val="ＭＳ 明朝"/>
      <family val="1"/>
    </font>
    <font>
      <sz val="18"/>
      <name val="ＭＳ 明朝"/>
      <family val="1"/>
    </font>
    <font>
      <sz val="14"/>
      <name val="ＭＳ 明朝"/>
      <family val="1"/>
    </font>
    <font>
      <sz val="13"/>
      <name val="ＭＳ 明朝"/>
      <family val="1"/>
    </font>
    <font>
      <sz val="12"/>
      <name val="ＭＳ 明朝"/>
      <family val="1"/>
    </font>
    <font>
      <sz val="10"/>
      <name val="ＭＳ 明朝"/>
      <family val="1"/>
    </font>
    <font>
      <sz val="8"/>
      <color indexed="8"/>
      <name val="ＭＳ Ｐゴシック"/>
      <family val="3"/>
    </font>
    <font>
      <sz val="24"/>
      <name val="ＭＳ ゴシック"/>
      <family val="3"/>
    </font>
    <font>
      <sz val="11"/>
      <name val="ＭＳ ゴシック"/>
      <family val="3"/>
    </font>
    <font>
      <sz val="12"/>
      <name val="ＭＳ ゴシック"/>
      <family val="3"/>
    </font>
    <font>
      <sz val="12"/>
      <color indexed="10"/>
      <name val="ＭＳ ゴシック"/>
      <family val="3"/>
    </font>
    <font>
      <sz val="14"/>
      <color indexed="10"/>
      <name val="ＭＳ ゴシック"/>
      <family val="3"/>
    </font>
    <font>
      <sz val="22"/>
      <color indexed="10"/>
      <name val="ＭＳ ゴシック"/>
      <family val="3"/>
    </font>
    <font>
      <b/>
      <sz val="14"/>
      <name val="ＭＳ ゴシック"/>
      <family val="3"/>
    </font>
    <font>
      <sz val="14"/>
      <name val="ＭＳ ゴシック"/>
      <family val="3"/>
    </font>
    <font>
      <b/>
      <sz val="12"/>
      <color indexed="10"/>
      <name val="ＭＳ ゴシック"/>
      <family val="3"/>
    </font>
    <font>
      <u val="doub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ゴシック"/>
      <family val="3"/>
    </font>
    <font>
      <b/>
      <u val="single"/>
      <sz val="12"/>
      <color indexed="48"/>
      <name val="ＭＳ ゴシック"/>
      <family val="3"/>
    </font>
    <font>
      <b/>
      <sz val="20"/>
      <color indexed="13"/>
      <name val="Calibri"/>
      <family val="2"/>
    </font>
    <font>
      <b/>
      <sz val="20"/>
      <color indexed="13"/>
      <name val="ＭＳ Ｐゴシック"/>
      <family val="3"/>
    </font>
    <font>
      <b/>
      <sz val="16"/>
      <color indexed="9"/>
      <name val="ＭＳ Ｐゴシック"/>
      <family val="3"/>
    </font>
    <font>
      <sz val="24"/>
      <color indexed="9"/>
      <name val="ＭＳ Ｐゴシック"/>
      <family val="3"/>
    </font>
    <font>
      <sz val="24"/>
      <color indexed="9"/>
      <name val="Calibri"/>
      <family val="2"/>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hair"/>
      <top style="thin"/>
      <bottom style="thin"/>
    </border>
    <border>
      <left style="thin"/>
      <right style="hair"/>
      <top style="thin"/>
      <bottom style="thin"/>
    </border>
    <border>
      <left style="double"/>
      <right style="hair"/>
      <top style="thin"/>
      <bottom>
        <color indexed="63"/>
      </bottom>
    </border>
    <border>
      <left style="thin"/>
      <right style="hair"/>
      <top style="thin"/>
      <bottom>
        <color indexed="63"/>
      </bottom>
    </border>
    <border>
      <left style="double"/>
      <right style="hair"/>
      <top style="double"/>
      <bottom style="thin"/>
    </border>
    <border>
      <left style="thin"/>
      <right style="hair"/>
      <top style="double"/>
      <bottom style="thin"/>
    </border>
    <border>
      <left style="double"/>
      <right style="hair"/>
      <top style="thin"/>
      <bottom style="hair"/>
    </border>
    <border>
      <left style="thin"/>
      <right style="hair"/>
      <top style="thin"/>
      <bottom style="hair"/>
    </border>
    <border>
      <left style="double"/>
      <right style="hair"/>
      <top style="hair"/>
      <bottom style="thin"/>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thin"/>
      <right style="double"/>
      <top style="thin"/>
      <bottom style="thin"/>
    </border>
    <border>
      <left style="thin"/>
      <right style="double"/>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thin"/>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style="thin"/>
      <right style="thin"/>
      <top style="thin"/>
      <bottom style="thin"/>
    </border>
    <border>
      <left style="hair"/>
      <right style="thin"/>
      <top style="thin"/>
      <bottom style="thin"/>
    </border>
    <border>
      <left style="hair"/>
      <right style="hair"/>
      <top style="thin"/>
      <bottom style="thin"/>
    </border>
    <border>
      <left style="thin"/>
      <right style="thin"/>
      <top style="hair"/>
      <bottom style="thin"/>
    </border>
    <border>
      <left style="thin"/>
      <right style="thin"/>
      <top style="thin"/>
      <bottom style="hair"/>
    </border>
    <border>
      <left style="thin"/>
      <right style="thin"/>
      <top style="hair"/>
      <bottom style="hair"/>
    </border>
    <border>
      <left>
        <color indexed="63"/>
      </left>
      <right style="thin"/>
      <top style="thin"/>
      <bottom style="thin"/>
    </border>
    <border>
      <left style="hair"/>
      <right style="thin"/>
      <top style="double"/>
      <bottom style="thin"/>
    </border>
    <border>
      <left style="hair"/>
      <right style="thin"/>
      <top style="thin"/>
      <bottom style="hair"/>
    </border>
    <border>
      <left style="hair"/>
      <right style="hair"/>
      <top style="double"/>
      <bottom style="thin"/>
    </border>
    <border>
      <left style="hair"/>
      <right style="hair"/>
      <top style="thin"/>
      <bottom style="hair"/>
    </border>
    <border>
      <left style="hair"/>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double"/>
      <right style="hair"/>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thin"/>
      <right style="hair"/>
      <top style="hair"/>
      <bottom style="hair"/>
    </border>
    <border>
      <left style="thin"/>
      <right style="double"/>
      <top>
        <color indexed="63"/>
      </top>
      <bottom style="thin"/>
    </border>
    <border>
      <left style="double"/>
      <right style="thin"/>
      <top style="thin"/>
      <bottom style="thin"/>
    </border>
    <border>
      <left style="thin"/>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2" fillId="0" borderId="0">
      <alignment vertical="center"/>
      <protection/>
    </xf>
    <xf numFmtId="0" fontId="2" fillId="0" borderId="0">
      <alignment/>
      <protection/>
    </xf>
    <xf numFmtId="0" fontId="2" fillId="0" borderId="0">
      <alignment vertical="center"/>
      <protection/>
    </xf>
    <xf numFmtId="0" fontId="43" fillId="4" borderId="0" applyNumberFormat="0" applyBorder="0" applyAlignment="0" applyProtection="0"/>
  </cellStyleXfs>
  <cellXfs count="187">
    <xf numFmtId="0" fontId="0" fillId="0" borderId="0" xfId="0" applyAlignment="1">
      <alignment vertical="center"/>
    </xf>
    <xf numFmtId="0" fontId="3" fillId="0" borderId="0" xfId="60" applyFont="1" applyAlignment="1">
      <alignment vertical="center" shrinkToFit="1"/>
      <protection/>
    </xf>
    <xf numFmtId="179" fontId="3" fillId="0" borderId="0" xfId="60" applyNumberFormat="1" applyFont="1" applyAlignment="1">
      <alignment vertical="center" shrinkToFit="1"/>
      <protection/>
    </xf>
    <xf numFmtId="0" fontId="3" fillId="0" borderId="0" xfId="60" applyFont="1" applyAlignment="1">
      <alignment horizontal="right" vertical="center" shrinkToFit="1"/>
      <protection/>
    </xf>
    <xf numFmtId="0" fontId="0" fillId="0" borderId="0" xfId="0" applyAlignment="1">
      <alignment horizontal="center" vertical="center" shrinkToFit="1"/>
    </xf>
    <xf numFmtId="0" fontId="0" fillId="0" borderId="0" xfId="0" applyNumberFormat="1" applyAlignment="1">
      <alignment horizontal="center" vertical="center" shrinkToFit="1"/>
    </xf>
    <xf numFmtId="179" fontId="0" fillId="0" borderId="0" xfId="0" applyNumberFormat="1" applyAlignment="1">
      <alignment horizontal="center" vertical="center" shrinkToFit="1"/>
    </xf>
    <xf numFmtId="185" fontId="15" fillId="24" borderId="10" xfId="0" applyNumberFormat="1" applyFont="1" applyFill="1" applyBorder="1" applyAlignment="1" applyProtection="1">
      <alignment horizontal="center" vertical="center" shrinkToFit="1"/>
      <protection locked="0"/>
    </xf>
    <xf numFmtId="185" fontId="15" fillId="24" borderId="11" xfId="0" applyNumberFormat="1" applyFont="1" applyFill="1" applyBorder="1" applyAlignment="1" applyProtection="1">
      <alignment horizontal="center" vertical="center" shrinkToFit="1"/>
      <protection locked="0"/>
    </xf>
    <xf numFmtId="185" fontId="15" fillId="24" borderId="12" xfId="0" applyNumberFormat="1" applyFont="1" applyFill="1" applyBorder="1" applyAlignment="1" applyProtection="1">
      <alignment horizontal="center" vertical="center" shrinkToFit="1"/>
      <protection locked="0"/>
    </xf>
    <xf numFmtId="185" fontId="15" fillId="24" borderId="13" xfId="0" applyNumberFormat="1" applyFont="1" applyFill="1" applyBorder="1" applyAlignment="1" applyProtection="1">
      <alignment horizontal="center" vertical="center" shrinkToFit="1"/>
      <protection locked="0"/>
    </xf>
    <xf numFmtId="185" fontId="15" fillId="24" borderId="14" xfId="0" applyNumberFormat="1" applyFont="1" applyFill="1" applyBorder="1" applyAlignment="1" applyProtection="1">
      <alignment horizontal="center" vertical="center" shrinkToFit="1"/>
      <protection locked="0"/>
    </xf>
    <xf numFmtId="185" fontId="15" fillId="24" borderId="15" xfId="0" applyNumberFormat="1" applyFont="1" applyFill="1" applyBorder="1" applyAlignment="1" applyProtection="1">
      <alignment horizontal="center" vertical="center" shrinkToFit="1"/>
      <protection locked="0"/>
    </xf>
    <xf numFmtId="185" fontId="15" fillId="24" borderId="16" xfId="0" applyNumberFormat="1" applyFont="1" applyFill="1" applyBorder="1" applyAlignment="1" applyProtection="1">
      <alignment horizontal="center" vertical="center" shrinkToFit="1"/>
      <protection locked="0"/>
    </xf>
    <xf numFmtId="185" fontId="15" fillId="24" borderId="17" xfId="0" applyNumberFormat="1" applyFont="1" applyFill="1" applyBorder="1" applyAlignment="1" applyProtection="1">
      <alignment horizontal="center" vertical="center" shrinkToFit="1"/>
      <protection locked="0"/>
    </xf>
    <xf numFmtId="185" fontId="15" fillId="24" borderId="18" xfId="0" applyNumberFormat="1" applyFont="1" applyFill="1" applyBorder="1" applyAlignment="1" applyProtection="1">
      <alignment horizontal="center" vertical="center" shrinkToFit="1"/>
      <protection locked="0"/>
    </xf>
    <xf numFmtId="49" fontId="3" fillId="0" borderId="0" xfId="60" applyNumberFormat="1" applyFont="1" applyAlignment="1">
      <alignment horizontal="right" vertical="center" shrinkToFit="1"/>
      <protection/>
    </xf>
    <xf numFmtId="0" fontId="11" fillId="0" borderId="0" xfId="0" applyFont="1" applyBorder="1" applyAlignment="1" applyProtection="1">
      <alignment vertical="center" shrinkToFit="1"/>
      <protection/>
    </xf>
    <xf numFmtId="0" fontId="11" fillId="0" borderId="0" xfId="0" applyFont="1" applyAlignment="1" applyProtection="1">
      <alignment vertical="center" shrinkToFit="1"/>
      <protection/>
    </xf>
    <xf numFmtId="0" fontId="3" fillId="0" borderId="0" xfId="0" applyFont="1" applyAlignment="1" applyProtection="1">
      <alignment vertical="center" shrinkToFit="1"/>
      <protection/>
    </xf>
    <xf numFmtId="0" fontId="14" fillId="0" borderId="0" xfId="0" applyFont="1" applyAlignment="1" applyProtection="1">
      <alignment vertical="center" shrinkToFit="1"/>
      <protection/>
    </xf>
    <xf numFmtId="0" fontId="14" fillId="0" borderId="0" xfId="0" applyFont="1" applyFill="1" applyAlignment="1" applyProtection="1">
      <alignment horizontal="left" vertical="center" shrinkToFit="1"/>
      <protection/>
    </xf>
    <xf numFmtId="0" fontId="14" fillId="0" borderId="0" xfId="0" applyFont="1" applyBorder="1" applyAlignment="1" applyProtection="1">
      <alignment vertical="center" shrinkToFit="1"/>
      <protection/>
    </xf>
    <xf numFmtId="0" fontId="15" fillId="0" borderId="19" xfId="0" applyFont="1" applyFill="1" applyBorder="1" applyAlignment="1" applyProtection="1">
      <alignment vertical="center" shrinkToFit="1"/>
      <protection/>
    </xf>
    <xf numFmtId="0" fontId="3" fillId="0" borderId="0" xfId="0" applyFont="1" applyBorder="1" applyAlignment="1" applyProtection="1">
      <alignment vertical="center" shrinkToFit="1"/>
      <protection/>
    </xf>
    <xf numFmtId="0" fontId="16" fillId="0" borderId="10" xfId="0" applyFont="1" applyFill="1" applyBorder="1" applyAlignment="1" applyProtection="1">
      <alignment horizontal="center" vertical="center" shrinkToFit="1"/>
      <protection/>
    </xf>
    <xf numFmtId="0" fontId="16" fillId="0" borderId="20" xfId="0" applyFont="1" applyFill="1" applyBorder="1" applyAlignment="1" applyProtection="1">
      <alignment horizontal="center" vertical="center" shrinkToFit="1"/>
      <protection/>
    </xf>
    <xf numFmtId="0" fontId="16" fillId="0" borderId="21" xfId="0" applyFont="1" applyFill="1" applyBorder="1" applyAlignment="1" applyProtection="1">
      <alignment horizontal="center" vertical="center" shrinkToFit="1"/>
      <protection/>
    </xf>
    <xf numFmtId="0" fontId="16" fillId="0" borderId="0" xfId="0" applyFont="1" applyBorder="1" applyAlignment="1" applyProtection="1">
      <alignment vertical="center" shrinkToFit="1"/>
      <protection/>
    </xf>
    <xf numFmtId="0" fontId="16" fillId="0" borderId="0" xfId="0" applyFont="1" applyAlignment="1" applyProtection="1">
      <alignment vertical="center" shrinkToFit="1"/>
      <protection/>
    </xf>
    <xf numFmtId="0" fontId="3" fillId="0" borderId="22" xfId="0" applyFont="1" applyFill="1" applyBorder="1" applyAlignment="1" applyProtection="1">
      <alignment horizontal="center" vertical="center" shrinkToFit="1"/>
      <protection/>
    </xf>
    <xf numFmtId="185" fontId="15" fillId="24" borderId="20" xfId="0" applyNumberFormat="1" applyFont="1" applyFill="1" applyBorder="1" applyAlignment="1" applyProtection="1">
      <alignment horizontal="center" vertical="center" shrinkToFit="1"/>
      <protection/>
    </xf>
    <xf numFmtId="179" fontId="3" fillId="0" borderId="0" xfId="0" applyNumberFormat="1" applyFont="1" applyBorder="1" applyAlignment="1" applyProtection="1">
      <alignment vertical="center" shrinkToFit="1"/>
      <protection/>
    </xf>
    <xf numFmtId="0" fontId="3" fillId="0" borderId="0" xfId="0" applyFont="1" applyAlignment="1" applyProtection="1">
      <alignment horizontal="right" vertical="center" shrinkToFit="1"/>
      <protection/>
    </xf>
    <xf numFmtId="185" fontId="15" fillId="24" borderId="21" xfId="0" applyNumberFormat="1" applyFont="1" applyFill="1" applyBorder="1" applyAlignment="1" applyProtection="1">
      <alignment horizontal="center" vertical="center" shrinkToFit="1"/>
      <protection/>
    </xf>
    <xf numFmtId="0" fontId="3" fillId="0" borderId="23" xfId="0" applyFont="1" applyFill="1" applyBorder="1" applyAlignment="1" applyProtection="1">
      <alignment horizontal="center" vertical="center" shrinkToFit="1"/>
      <protection/>
    </xf>
    <xf numFmtId="185" fontId="15" fillId="24" borderId="24" xfId="0" applyNumberFormat="1" applyFont="1" applyFill="1" applyBorder="1" applyAlignment="1" applyProtection="1">
      <alignment horizontal="center" vertical="center" shrinkToFit="1"/>
      <protection/>
    </xf>
    <xf numFmtId="185" fontId="15" fillId="24" borderId="25" xfId="0" applyNumberFormat="1" applyFont="1" applyFill="1" applyBorder="1" applyAlignment="1" applyProtection="1">
      <alignment horizontal="center" vertical="center" shrinkToFit="1"/>
      <protection/>
    </xf>
    <xf numFmtId="0" fontId="3" fillId="0" borderId="26" xfId="0" applyFont="1" applyFill="1" applyBorder="1" applyAlignment="1" applyProtection="1">
      <alignment horizontal="center" vertical="center" shrinkToFit="1"/>
      <protection/>
    </xf>
    <xf numFmtId="185" fontId="15" fillId="24" borderId="27" xfId="0" applyNumberFormat="1" applyFont="1" applyFill="1" applyBorder="1" applyAlignment="1" applyProtection="1">
      <alignment horizontal="center" vertical="center" shrinkToFit="1"/>
      <protection/>
    </xf>
    <xf numFmtId="185" fontId="15" fillId="24" borderId="28" xfId="0" applyNumberFormat="1" applyFont="1" applyFill="1" applyBorder="1" applyAlignment="1" applyProtection="1">
      <alignment horizontal="center" vertical="center" shrinkToFit="1"/>
      <protection/>
    </xf>
    <xf numFmtId="0" fontId="3" fillId="0" borderId="29" xfId="0" applyFont="1" applyFill="1" applyBorder="1" applyAlignment="1" applyProtection="1">
      <alignment horizontal="center" vertical="center" shrinkToFit="1"/>
      <protection/>
    </xf>
    <xf numFmtId="185" fontId="15" fillId="24" borderId="30" xfId="0" applyNumberFormat="1" applyFont="1" applyFill="1" applyBorder="1" applyAlignment="1" applyProtection="1">
      <alignment horizontal="center" vertical="center" shrinkToFit="1"/>
      <protection/>
    </xf>
    <xf numFmtId="185" fontId="15" fillId="24" borderId="31" xfId="0" applyNumberFormat="1" applyFont="1" applyFill="1" applyBorder="1" applyAlignment="1" applyProtection="1">
      <alignment horizontal="center" vertical="center" shrinkToFit="1"/>
      <protection/>
    </xf>
    <xf numFmtId="185" fontId="15" fillId="24" borderId="32" xfId="0" applyNumberFormat="1" applyFont="1" applyFill="1" applyBorder="1" applyAlignment="1" applyProtection="1">
      <alignment horizontal="center" vertical="center" shrinkToFit="1"/>
      <protection/>
    </xf>
    <xf numFmtId="0" fontId="3" fillId="0" borderId="11"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5" fillId="24" borderId="33" xfId="0" applyFont="1" applyFill="1" applyBorder="1" applyAlignment="1" applyProtection="1">
      <alignment horizontal="right" vertical="center" shrinkToFit="1"/>
      <protection locked="0"/>
    </xf>
    <xf numFmtId="0" fontId="5" fillId="24" borderId="33" xfId="0" applyFont="1" applyFill="1" applyBorder="1" applyAlignment="1" applyProtection="1">
      <alignment horizontal="left" vertical="center" shrinkToFit="1"/>
      <protection locked="0"/>
    </xf>
    <xf numFmtId="0" fontId="5" fillId="24" borderId="33" xfId="0" applyFont="1" applyFill="1" applyBorder="1" applyAlignment="1" applyProtection="1">
      <alignment horizontal="center" vertical="center" shrinkToFit="1"/>
      <protection locked="0"/>
    </xf>
    <xf numFmtId="180" fontId="5" fillId="24" borderId="33" xfId="0" applyNumberFormat="1" applyFont="1" applyFill="1" applyBorder="1" applyAlignment="1" applyProtection="1">
      <alignment horizontal="center" vertical="center" shrinkToFit="1"/>
      <protection locked="0"/>
    </xf>
    <xf numFmtId="0" fontId="5" fillId="24" borderId="11" xfId="0" applyFont="1" applyFill="1" applyBorder="1" applyAlignment="1" applyProtection="1">
      <alignment horizontal="center" vertical="center" shrinkToFit="1"/>
      <protection locked="0"/>
    </xf>
    <xf numFmtId="0" fontId="5" fillId="24" borderId="34" xfId="0" applyFont="1" applyFill="1" applyBorder="1" applyAlignment="1" applyProtection="1">
      <alignment horizontal="center" vertical="center" shrinkToFit="1"/>
      <protection locked="0"/>
    </xf>
    <xf numFmtId="181" fontId="5" fillId="24" borderId="33" xfId="0" applyNumberFormat="1" applyFont="1" applyFill="1" applyBorder="1" applyAlignment="1" applyProtection="1">
      <alignment horizontal="center" vertical="center" shrinkToFit="1"/>
      <protection locked="0"/>
    </xf>
    <xf numFmtId="181" fontId="5" fillId="24" borderId="11" xfId="0" applyNumberFormat="1" applyFont="1" applyFill="1" applyBorder="1" applyAlignment="1" applyProtection="1">
      <alignment horizontal="center" vertical="center" shrinkToFit="1"/>
      <protection locked="0"/>
    </xf>
    <xf numFmtId="181" fontId="5" fillId="24" borderId="35" xfId="0" applyNumberFormat="1" applyFont="1" applyFill="1" applyBorder="1" applyAlignment="1" applyProtection="1">
      <alignment horizontal="center" vertical="center" shrinkToFit="1"/>
      <protection locked="0"/>
    </xf>
    <xf numFmtId="181" fontId="5" fillId="24" borderId="34" xfId="0" applyNumberFormat="1" applyFont="1" applyFill="1" applyBorder="1" applyAlignment="1" applyProtection="1">
      <alignment horizontal="center" vertical="center" shrinkToFit="1"/>
      <protection locked="0"/>
    </xf>
    <xf numFmtId="0" fontId="5" fillId="0" borderId="0" xfId="0" applyFont="1" applyAlignment="1" applyProtection="1">
      <alignment vertical="center" shrinkToFit="1"/>
      <protection/>
    </xf>
    <xf numFmtId="0" fontId="5" fillId="0" borderId="0" xfId="0" applyFont="1" applyAlignment="1" applyProtection="1">
      <alignment horizontal="right" vertical="center" shrinkToFit="1"/>
      <protection/>
    </xf>
    <xf numFmtId="0" fontId="5" fillId="0" borderId="0" xfId="0" applyFont="1" applyAlignment="1" applyProtection="1">
      <alignment horizontal="left" vertical="center" shrinkToFit="1"/>
      <protection/>
    </xf>
    <xf numFmtId="0" fontId="5" fillId="0" borderId="0" xfId="0" applyFont="1" applyAlignment="1" applyProtection="1">
      <alignment horizontal="center" vertical="center" shrinkToFit="1"/>
      <protection/>
    </xf>
    <xf numFmtId="0" fontId="6"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5" fillId="0" borderId="36" xfId="0" applyFont="1"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5" fillId="0" borderId="33" xfId="0" applyFont="1" applyBorder="1" applyAlignment="1" applyProtection="1">
      <alignment vertical="center" shrinkToFit="1"/>
      <protection/>
    </xf>
    <xf numFmtId="0" fontId="5" fillId="0" borderId="11" xfId="0" applyFont="1" applyBorder="1" applyAlignment="1" applyProtection="1">
      <alignment horizontal="center" vertical="center" shrinkToFit="1"/>
      <protection/>
    </xf>
    <xf numFmtId="0" fontId="5" fillId="0" borderId="35" xfId="0" applyFont="1" applyBorder="1" applyAlignment="1" applyProtection="1">
      <alignment horizontal="center" vertical="center" shrinkToFit="1"/>
      <protection/>
    </xf>
    <xf numFmtId="0" fontId="5" fillId="0" borderId="34"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5" fillId="0" borderId="38" xfId="0" applyFont="1" applyBorder="1" applyAlignment="1" applyProtection="1">
      <alignment horizontal="center" vertical="center" shrinkToFit="1"/>
      <protection/>
    </xf>
    <xf numFmtId="180" fontId="5" fillId="0" borderId="0" xfId="0" applyNumberFormat="1" applyFont="1" applyAlignment="1" applyProtection="1">
      <alignment vertical="center" shrinkToFit="1"/>
      <protection/>
    </xf>
    <xf numFmtId="177" fontId="7" fillId="24" borderId="0" xfId="0" applyNumberFormat="1" applyFont="1" applyFill="1" applyAlignment="1" applyProtection="1">
      <alignment horizontal="right" vertical="center" shrinkToFit="1"/>
      <protection locked="0"/>
    </xf>
    <xf numFmtId="0" fontId="3" fillId="0" borderId="39" xfId="0" applyFont="1" applyBorder="1" applyAlignment="1" applyProtection="1">
      <alignment horizontal="left" vertical="center"/>
      <protection/>
    </xf>
    <xf numFmtId="179" fontId="15" fillId="0" borderId="34" xfId="0" applyNumberFormat="1" applyFont="1" applyFill="1" applyBorder="1" applyAlignment="1" applyProtection="1">
      <alignment horizontal="center" vertical="center" shrinkToFit="1"/>
      <protection hidden="1"/>
    </xf>
    <xf numFmtId="179" fontId="15" fillId="0" borderId="40" xfId="0" applyNumberFormat="1" applyFont="1" applyFill="1" applyBorder="1" applyAlignment="1" applyProtection="1">
      <alignment horizontal="center" vertical="center" shrinkToFit="1"/>
      <protection hidden="1"/>
    </xf>
    <xf numFmtId="179" fontId="15" fillId="0" borderId="41" xfId="0" applyNumberFormat="1" applyFont="1" applyFill="1" applyBorder="1" applyAlignment="1" applyProtection="1">
      <alignment horizontal="center" vertical="center" shrinkToFit="1"/>
      <protection hidden="1"/>
    </xf>
    <xf numFmtId="0" fontId="15" fillId="0" borderId="35" xfId="0" applyFont="1" applyFill="1" applyBorder="1" applyAlignment="1" applyProtection="1">
      <alignment horizontal="center" vertical="center" shrinkToFit="1"/>
      <protection hidden="1"/>
    </xf>
    <xf numFmtId="0" fontId="15" fillId="0" borderId="42" xfId="0" applyFont="1" applyFill="1" applyBorder="1" applyAlignment="1" applyProtection="1">
      <alignment horizontal="center" vertical="center" shrinkToFit="1"/>
      <protection hidden="1"/>
    </xf>
    <xf numFmtId="0" fontId="15" fillId="0" borderId="43" xfId="0" applyFont="1" applyFill="1" applyBorder="1" applyAlignment="1" applyProtection="1">
      <alignment horizontal="center" vertical="center" shrinkToFit="1"/>
      <protection hidden="1"/>
    </xf>
    <xf numFmtId="0" fontId="11" fillId="0" borderId="0" xfId="0" applyFont="1" applyFill="1" applyAlignment="1" applyProtection="1">
      <alignment vertical="center" shrinkToFit="1"/>
      <protection hidden="1"/>
    </xf>
    <xf numFmtId="177" fontId="12" fillId="0" borderId="0" xfId="0" applyNumberFormat="1"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2" fillId="0" borderId="0" xfId="62">
      <alignment vertical="center"/>
      <protection/>
    </xf>
    <xf numFmtId="0" fontId="19" fillId="0" borderId="0" xfId="62" applyFont="1">
      <alignment vertical="center"/>
      <protection/>
    </xf>
    <xf numFmtId="0" fontId="19" fillId="0" borderId="0" xfId="62" applyFont="1" applyAlignment="1">
      <alignment horizontal="left" vertical="center" indent="1"/>
      <protection/>
    </xf>
    <xf numFmtId="0" fontId="25" fillId="0" borderId="0" xfId="62" applyFont="1" applyAlignment="1">
      <alignment horizontal="left" vertical="center"/>
      <protection/>
    </xf>
    <xf numFmtId="0" fontId="24" fillId="25" borderId="33" xfId="62" applyFont="1" applyFill="1" applyBorder="1" applyAlignment="1">
      <alignment horizontal="left" vertical="center"/>
      <protection/>
    </xf>
    <xf numFmtId="0" fontId="20" fillId="0" borderId="0" xfId="62" applyFont="1" applyAlignment="1">
      <alignment horizontal="left" vertical="center" indent="1" shrinkToFit="1"/>
      <protection/>
    </xf>
    <xf numFmtId="0" fontId="0" fillId="0" borderId="0" xfId="0" applyAlignment="1">
      <alignment horizontal="right" vertical="center"/>
    </xf>
    <xf numFmtId="179" fontId="15" fillId="0" borderId="44" xfId="0" applyNumberFormat="1" applyFont="1" applyFill="1" applyBorder="1" applyAlignment="1" applyProtection="1">
      <alignment horizontal="center" vertical="center" shrinkToFit="1"/>
      <protection hidden="1"/>
    </xf>
    <xf numFmtId="185" fontId="15" fillId="24" borderId="45" xfId="0" applyNumberFormat="1" applyFont="1" applyFill="1" applyBorder="1" applyAlignment="1" applyProtection="1">
      <alignment horizontal="center" vertical="center" shrinkToFit="1"/>
      <protection locked="0"/>
    </xf>
    <xf numFmtId="185" fontId="15" fillId="24" borderId="19" xfId="0" applyNumberFormat="1" applyFont="1" applyFill="1" applyBorder="1" applyAlignment="1" applyProtection="1">
      <alignment horizontal="center" vertical="center" shrinkToFit="1"/>
      <protection/>
    </xf>
    <xf numFmtId="185" fontId="15" fillId="24" borderId="46" xfId="0" applyNumberFormat="1" applyFont="1" applyFill="1" applyBorder="1" applyAlignment="1" applyProtection="1">
      <alignment horizontal="center" vertical="center" shrinkToFit="1"/>
      <protection/>
    </xf>
    <xf numFmtId="0" fontId="15" fillId="0" borderId="47" xfId="0" applyFont="1" applyFill="1" applyBorder="1" applyAlignment="1" applyProtection="1">
      <alignment horizontal="center" vertical="center" shrinkToFit="1"/>
      <protection hidden="1"/>
    </xf>
    <xf numFmtId="185" fontId="15" fillId="24" borderId="48" xfId="0" applyNumberFormat="1" applyFont="1" applyFill="1" applyBorder="1" applyAlignment="1" applyProtection="1">
      <alignment horizontal="center" vertical="center" shrinkToFit="1"/>
      <protection locked="0"/>
    </xf>
    <xf numFmtId="0" fontId="5" fillId="0" borderId="33" xfId="0" applyFont="1" applyBorder="1" applyAlignment="1" applyProtection="1">
      <alignment horizontal="center" vertical="center" textRotation="255" shrinkToFit="1"/>
      <protection/>
    </xf>
    <xf numFmtId="0" fontId="8" fillId="0" borderId="33" xfId="0" applyFont="1" applyBorder="1" applyAlignment="1" applyProtection="1">
      <alignment horizontal="left" vertical="center" wrapText="1" shrinkToFit="1"/>
      <protection/>
    </xf>
    <xf numFmtId="0" fontId="5" fillId="0" borderId="49" xfId="0" applyFont="1" applyBorder="1" applyAlignment="1" applyProtection="1">
      <alignment horizontal="center" vertical="center" textRotation="255" shrinkToFit="1"/>
      <protection/>
    </xf>
    <xf numFmtId="0" fontId="5" fillId="0" borderId="33" xfId="0" applyFont="1" applyBorder="1" applyAlignment="1" applyProtection="1">
      <alignment horizontal="center" vertical="center" shrinkToFit="1"/>
      <protection/>
    </xf>
    <xf numFmtId="0" fontId="5" fillId="0" borderId="50" xfId="0" applyFont="1" applyBorder="1" applyAlignment="1" applyProtection="1">
      <alignment horizontal="center" vertical="center" shrinkToFit="1"/>
      <protection/>
    </xf>
    <xf numFmtId="0" fontId="5" fillId="0" borderId="49" xfId="0" applyFont="1" applyBorder="1" applyAlignment="1" applyProtection="1">
      <alignment horizontal="center" vertical="center" shrinkToFit="1"/>
      <protection/>
    </xf>
    <xf numFmtId="0" fontId="20" fillId="0" borderId="0" xfId="62" applyFont="1" applyAlignment="1">
      <alignment horizontal="left" vertical="center" indent="1" shrinkToFit="1"/>
      <protection/>
    </xf>
    <xf numFmtId="0" fontId="21" fillId="0" borderId="0" xfId="62" applyFont="1" applyAlignment="1">
      <alignment horizontal="left" vertical="center" indent="1" shrinkToFit="1"/>
      <protection/>
    </xf>
    <xf numFmtId="0" fontId="44" fillId="25" borderId="0" xfId="62" applyFont="1" applyFill="1" applyAlignment="1">
      <alignment horizontal="left" vertical="center" shrinkToFit="1"/>
      <protection/>
    </xf>
    <xf numFmtId="0" fontId="23" fillId="0" borderId="0" xfId="62" applyFont="1" applyFill="1" applyAlignment="1">
      <alignment horizontal="left" vertical="center" indent="1"/>
      <protection/>
    </xf>
    <xf numFmtId="0" fontId="24" fillId="25" borderId="29" xfId="62" applyFont="1" applyFill="1" applyBorder="1" applyAlignment="1">
      <alignment horizontal="left" vertical="center" wrapText="1"/>
      <protection/>
    </xf>
    <xf numFmtId="0" fontId="24" fillId="25" borderId="20" xfId="62" applyFont="1" applyFill="1" applyBorder="1" applyAlignment="1">
      <alignment horizontal="left" vertical="center"/>
      <protection/>
    </xf>
    <xf numFmtId="0" fontId="24" fillId="25" borderId="39" xfId="62" applyFont="1" applyFill="1" applyBorder="1" applyAlignment="1">
      <alignment horizontal="left" vertical="center"/>
      <protection/>
    </xf>
    <xf numFmtId="0" fontId="18" fillId="0" borderId="0" xfId="62" applyFont="1" applyAlignment="1">
      <alignment horizontal="center" vertical="center"/>
      <protection/>
    </xf>
    <xf numFmtId="0" fontId="26" fillId="0" borderId="0" xfId="62" applyFont="1" applyAlignment="1">
      <alignment horizontal="left" vertical="center" indent="1" shrinkToFit="1"/>
      <protection/>
    </xf>
    <xf numFmtId="0" fontId="20" fillId="0" borderId="0" xfId="62" applyFont="1" applyAlignment="1">
      <alignment horizontal="right" vertical="center" indent="1" shrinkToFit="1"/>
      <protection/>
    </xf>
    <xf numFmtId="0" fontId="5" fillId="0" borderId="50" xfId="0" applyFont="1" applyBorder="1" applyAlignment="1" applyProtection="1">
      <alignment horizontal="center" vertical="center" textRotation="255" shrinkToFit="1"/>
      <protection/>
    </xf>
    <xf numFmtId="0" fontId="8" fillId="0" borderId="33" xfId="0" applyFont="1" applyBorder="1" applyAlignment="1" applyProtection="1">
      <alignment horizontal="left" vertical="center" shrinkToFit="1"/>
      <protection/>
    </xf>
    <xf numFmtId="0" fontId="5" fillId="0" borderId="11" xfId="0" applyFont="1" applyBorder="1" applyAlignment="1" applyProtection="1">
      <alignment horizontal="center" vertical="center" shrinkToFit="1"/>
      <protection/>
    </xf>
    <xf numFmtId="0" fontId="5" fillId="0" borderId="35" xfId="0" applyFont="1" applyBorder="1" applyAlignment="1" applyProtection="1">
      <alignment horizontal="center" vertical="center" shrinkToFit="1"/>
      <protection/>
    </xf>
    <xf numFmtId="178" fontId="10" fillId="0" borderId="0" xfId="0" applyNumberFormat="1" applyFont="1" applyAlignment="1" applyProtection="1">
      <alignment horizontal="center" vertical="center" shrinkToFit="1"/>
      <protection/>
    </xf>
    <xf numFmtId="0" fontId="5" fillId="0" borderId="33" xfId="0" applyFont="1" applyBorder="1" applyAlignment="1" applyProtection="1">
      <alignment horizontal="center" vertical="center" wrapText="1" shrinkToFit="1"/>
      <protection/>
    </xf>
    <xf numFmtId="49" fontId="10" fillId="24" borderId="33" xfId="0" applyNumberFormat="1" applyFont="1" applyFill="1" applyBorder="1" applyAlignment="1" applyProtection="1">
      <alignment horizontal="center" vertical="center" shrinkToFit="1"/>
      <protection locked="0"/>
    </xf>
    <xf numFmtId="0" fontId="5" fillId="0" borderId="51" xfId="0" applyFont="1" applyBorder="1" applyAlignment="1" applyProtection="1">
      <alignment horizontal="center" vertical="center" wrapText="1" shrinkToFit="1"/>
      <protection/>
    </xf>
    <xf numFmtId="0" fontId="5" fillId="0" borderId="52"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shrinkToFit="1"/>
      <protection/>
    </xf>
    <xf numFmtId="0" fontId="5" fillId="26" borderId="53" xfId="0" applyFont="1" applyFill="1" applyBorder="1" applyAlignment="1" applyProtection="1">
      <alignment horizontal="center" vertical="center" shrinkToFit="1"/>
      <protection/>
    </xf>
    <xf numFmtId="0" fontId="5" fillId="26" borderId="54" xfId="0" applyFont="1" applyFill="1" applyBorder="1" applyAlignment="1" applyProtection="1">
      <alignment horizontal="center" vertical="center" shrinkToFit="1"/>
      <protection/>
    </xf>
    <xf numFmtId="0" fontId="5" fillId="0" borderId="55" xfId="0" applyFont="1" applyBorder="1" applyAlignment="1" applyProtection="1">
      <alignment horizontal="center" vertical="center" shrinkToFit="1"/>
      <protection hidden="1"/>
    </xf>
    <xf numFmtId="0" fontId="5" fillId="0" borderId="56" xfId="0" applyFont="1" applyBorder="1" applyAlignment="1" applyProtection="1">
      <alignment horizontal="center" vertical="center" shrinkToFit="1"/>
      <protection hidden="1"/>
    </xf>
    <xf numFmtId="0" fontId="5" fillId="0" borderId="38" xfId="0" applyFont="1" applyBorder="1" applyAlignment="1" applyProtection="1">
      <alignment horizontal="center" vertical="center" shrinkToFit="1"/>
      <protection hidden="1"/>
    </xf>
    <xf numFmtId="0" fontId="10" fillId="24" borderId="36" xfId="0" applyFont="1" applyFill="1" applyBorder="1" applyAlignment="1" applyProtection="1">
      <alignment horizontal="center" vertical="center" shrinkToFit="1"/>
      <protection locked="0"/>
    </xf>
    <xf numFmtId="0" fontId="7" fillId="0" borderId="0" xfId="0" applyFont="1" applyAlignment="1" applyProtection="1">
      <alignment horizontal="left" vertical="center"/>
      <protection/>
    </xf>
    <xf numFmtId="0" fontId="7" fillId="0" borderId="0" xfId="0" applyFont="1" applyAlignment="1" applyProtection="1">
      <alignment horizontal="left" vertical="center" shrinkToFit="1"/>
      <protection/>
    </xf>
    <xf numFmtId="0" fontId="9" fillId="24" borderId="33" xfId="0" applyFont="1" applyFill="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9" fillId="24" borderId="29" xfId="0" applyFont="1" applyFill="1" applyBorder="1" applyAlignment="1" applyProtection="1">
      <alignment horizontal="center" vertical="center" shrinkToFit="1"/>
      <protection locked="0"/>
    </xf>
    <xf numFmtId="0" fontId="9" fillId="24" borderId="20" xfId="0" applyFont="1" applyFill="1" applyBorder="1" applyAlignment="1" applyProtection="1">
      <alignment horizontal="center" vertical="center" shrinkToFit="1"/>
      <protection locked="0"/>
    </xf>
    <xf numFmtId="0" fontId="9" fillId="24" borderId="39" xfId="0" applyFont="1" applyFill="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hidden="1"/>
    </xf>
    <xf numFmtId="0" fontId="5" fillId="0" borderId="57" xfId="0" applyFont="1" applyBorder="1" applyAlignment="1" applyProtection="1">
      <alignment horizontal="center" vertical="center" wrapText="1" shrinkToFit="1"/>
      <protection/>
    </xf>
    <xf numFmtId="0" fontId="5" fillId="0" borderId="58" xfId="0" applyFont="1" applyBorder="1" applyAlignment="1" applyProtection="1">
      <alignment horizontal="center" vertical="center" shrinkToFit="1"/>
      <protection/>
    </xf>
    <xf numFmtId="0" fontId="5" fillId="0" borderId="59" xfId="0" applyFont="1" applyBorder="1" applyAlignment="1" applyProtection="1">
      <alignment horizontal="center" vertical="center" shrinkToFit="1"/>
      <protection/>
    </xf>
    <xf numFmtId="0" fontId="5" fillId="0" borderId="60" xfId="0" applyFont="1" applyBorder="1" applyAlignment="1" applyProtection="1">
      <alignment horizontal="center" vertical="center" shrinkToFit="1"/>
      <protection/>
    </xf>
    <xf numFmtId="0" fontId="10" fillId="24" borderId="33" xfId="0" applyFont="1" applyFill="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hidden="1"/>
    </xf>
    <xf numFmtId="0" fontId="5" fillId="0" borderId="34" xfId="0" applyFont="1" applyBorder="1" applyAlignment="1" applyProtection="1">
      <alignment horizontal="center" vertical="center" shrinkToFit="1"/>
      <protection/>
    </xf>
    <xf numFmtId="0" fontId="5" fillId="26" borderId="61" xfId="0" applyFont="1" applyFill="1" applyBorder="1" applyAlignment="1" applyProtection="1">
      <alignment horizontal="center" vertical="center" shrinkToFit="1"/>
      <protection/>
    </xf>
    <xf numFmtId="0" fontId="5" fillId="0" borderId="62"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shrinkToFit="1"/>
      <protection hidden="1"/>
    </xf>
    <xf numFmtId="0" fontId="5" fillId="0" borderId="43" xfId="0" applyFont="1" applyBorder="1" applyAlignment="1" applyProtection="1">
      <alignment horizontal="center" vertical="center" shrinkToFit="1"/>
      <protection hidden="1"/>
    </xf>
    <xf numFmtId="0" fontId="0" fillId="24" borderId="51" xfId="0" applyFill="1" applyBorder="1" applyAlignment="1" applyProtection="1">
      <alignment horizontal="center" vertical="center" shrinkToFit="1"/>
      <protection locked="0"/>
    </xf>
    <xf numFmtId="0" fontId="0" fillId="24" borderId="30" xfId="0" applyFont="1" applyFill="1" applyBorder="1" applyAlignment="1" applyProtection="1">
      <alignment horizontal="center" vertical="center" shrinkToFit="1"/>
      <protection locked="0"/>
    </xf>
    <xf numFmtId="0" fontId="0" fillId="24" borderId="52" xfId="0" applyFont="1" applyFill="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hidden="1"/>
    </xf>
    <xf numFmtId="0" fontId="3" fillId="0" borderId="19" xfId="0" applyFont="1" applyFill="1" applyBorder="1" applyAlignment="1" applyProtection="1">
      <alignment horizontal="right" vertical="center" shrinkToFit="1"/>
      <protection/>
    </xf>
    <xf numFmtId="0" fontId="16" fillId="0" borderId="33" xfId="0" applyFont="1" applyFill="1" applyBorder="1" applyAlignment="1" applyProtection="1">
      <alignment horizontal="center" vertical="center" shrinkToFit="1"/>
      <protection/>
    </xf>
    <xf numFmtId="0" fontId="16" fillId="0" borderId="23" xfId="0" applyFont="1" applyFill="1" applyBorder="1" applyAlignment="1" applyProtection="1">
      <alignment horizontal="center" vertical="center" shrinkToFit="1"/>
      <protection/>
    </xf>
    <xf numFmtId="0" fontId="16" fillId="0" borderId="63" xfId="0" applyFont="1" applyFill="1" applyBorder="1" applyAlignment="1" applyProtection="1">
      <alignment horizontal="center" vertical="center" shrinkToFit="1"/>
      <protection/>
    </xf>
    <xf numFmtId="0" fontId="16" fillId="0" borderId="10" xfId="0" applyFont="1" applyFill="1" applyBorder="1" applyAlignment="1" applyProtection="1">
      <alignment horizontal="center" vertical="center" shrinkToFit="1"/>
      <protection/>
    </xf>
    <xf numFmtId="0" fontId="16" fillId="0" borderId="34" xfId="0" applyFont="1" applyFill="1" applyBorder="1" applyAlignment="1" applyProtection="1">
      <alignment horizontal="center" vertical="center" shrinkToFit="1"/>
      <protection/>
    </xf>
    <xf numFmtId="0" fontId="16" fillId="0" borderId="11" xfId="0" applyFont="1" applyFill="1" applyBorder="1" applyAlignment="1" applyProtection="1">
      <alignment horizontal="center" vertical="center" shrinkToFit="1"/>
      <protection/>
    </xf>
    <xf numFmtId="0" fontId="16" fillId="0" borderId="35" xfId="0" applyFont="1" applyFill="1" applyBorder="1" applyAlignment="1" applyProtection="1">
      <alignment horizontal="center" vertical="center" shrinkToFit="1"/>
      <protection/>
    </xf>
    <xf numFmtId="0" fontId="16" fillId="0" borderId="64" xfId="0" applyFont="1" applyFill="1" applyBorder="1" applyAlignment="1" applyProtection="1">
      <alignment horizontal="center" vertical="center" shrinkToFit="1"/>
      <protection/>
    </xf>
    <xf numFmtId="0" fontId="16" fillId="0" borderId="39" xfId="0" applyFont="1" applyFill="1" applyBorder="1" applyAlignment="1" applyProtection="1">
      <alignment horizontal="center" vertical="center" shrinkToFit="1"/>
      <protection/>
    </xf>
    <xf numFmtId="187" fontId="3" fillId="0" borderId="33" xfId="0" applyNumberFormat="1" applyFont="1" applyFill="1" applyBorder="1" applyAlignment="1" applyProtection="1">
      <alignment horizontal="center" vertical="center" textRotation="255" shrinkToFit="1"/>
      <protection/>
    </xf>
    <xf numFmtId="187" fontId="3" fillId="0" borderId="50" xfId="0" applyNumberFormat="1" applyFont="1" applyFill="1" applyBorder="1" applyAlignment="1" applyProtection="1">
      <alignment horizontal="center" vertical="center" textRotation="255" shrinkToFit="1"/>
      <protection/>
    </xf>
    <xf numFmtId="0" fontId="15" fillId="0" borderId="35" xfId="0" applyFont="1" applyFill="1" applyBorder="1" applyAlignment="1" applyProtection="1">
      <alignment horizontal="center" vertical="center" shrinkToFit="1"/>
      <protection hidden="1"/>
    </xf>
    <xf numFmtId="0" fontId="15" fillId="0" borderId="34" xfId="0" applyFont="1" applyFill="1" applyBorder="1" applyAlignment="1" applyProtection="1">
      <alignment horizontal="center" vertical="center" shrinkToFit="1"/>
      <protection hidden="1"/>
    </xf>
    <xf numFmtId="0" fontId="3" fillId="0" borderId="22" xfId="0" applyFont="1" applyFill="1" applyBorder="1" applyAlignment="1" applyProtection="1">
      <alignment horizontal="center" vertical="center" shrinkToFit="1"/>
      <protection/>
    </xf>
    <xf numFmtId="0" fontId="15" fillId="0" borderId="47" xfId="0" applyFont="1" applyFill="1" applyBorder="1" applyAlignment="1" applyProtection="1">
      <alignment horizontal="center" vertical="center" shrinkToFit="1"/>
      <protection hidden="1"/>
    </xf>
    <xf numFmtId="0" fontId="15" fillId="0" borderId="44" xfId="0" applyFont="1" applyFill="1" applyBorder="1" applyAlignment="1" applyProtection="1">
      <alignment horizontal="center" vertical="center" shrinkToFit="1"/>
      <protection hidden="1"/>
    </xf>
    <xf numFmtId="0" fontId="3" fillId="0" borderId="65" xfId="0" applyFont="1" applyFill="1" applyBorder="1" applyAlignment="1" applyProtection="1">
      <alignment horizontal="center" vertical="center" textRotation="255" shrinkToFit="1"/>
      <protection/>
    </xf>
    <xf numFmtId="0" fontId="3" fillId="0" borderId="33" xfId="0" applyFont="1" applyFill="1" applyBorder="1" applyAlignment="1" applyProtection="1">
      <alignment horizontal="center" vertical="center" textRotation="255" shrinkToFit="1"/>
      <protection/>
    </xf>
    <xf numFmtId="0" fontId="3" fillId="0" borderId="29" xfId="0"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hidden="1"/>
    </xf>
    <xf numFmtId="0" fontId="15" fillId="0" borderId="41" xfId="0" applyFont="1" applyFill="1" applyBorder="1" applyAlignment="1" applyProtection="1">
      <alignment horizontal="center" vertical="center" shrinkToFit="1"/>
      <protection hidden="1"/>
    </xf>
    <xf numFmtId="0" fontId="12" fillId="0" borderId="0" xfId="0" applyFont="1" applyFill="1" applyAlignment="1" applyProtection="1">
      <alignment horizontal="left" vertical="center"/>
      <protection hidden="1"/>
    </xf>
    <xf numFmtId="0" fontId="12" fillId="0" borderId="0" xfId="0" applyFont="1" applyFill="1" applyAlignment="1" applyProtection="1">
      <alignment horizontal="center" vertical="center"/>
      <protection hidden="1"/>
    </xf>
    <xf numFmtId="0" fontId="15" fillId="0" borderId="42" xfId="0" applyFont="1" applyFill="1" applyBorder="1" applyAlignment="1" applyProtection="1">
      <alignment horizontal="center" vertical="center" shrinkToFit="1"/>
      <protection hidden="1"/>
    </xf>
    <xf numFmtId="0" fontId="15" fillId="0" borderId="40" xfId="0" applyFont="1" applyFill="1" applyBorder="1" applyAlignment="1" applyProtection="1">
      <alignment horizontal="center" vertical="center" shrinkToFit="1"/>
      <protection hidden="1"/>
    </xf>
    <xf numFmtId="0" fontId="15" fillId="0" borderId="19" xfId="0" applyFont="1" applyFill="1" applyBorder="1" applyAlignment="1" applyProtection="1">
      <alignment horizontal="center" vertical="center" shrinkToFit="1"/>
      <protection/>
    </xf>
    <xf numFmtId="0" fontId="3" fillId="0" borderId="29"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13" fillId="0" borderId="20"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2012高校新人" xfId="62"/>
    <cellStyle name="良い" xfId="63"/>
  </cellStyles>
  <dxfs count="1">
    <dxf>
      <font>
        <b val="0"/>
        <i val="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5</xdr:row>
      <xdr:rowOff>114300</xdr:rowOff>
    </xdr:from>
    <xdr:to>
      <xdr:col>17</xdr:col>
      <xdr:colOff>238125</xdr:colOff>
      <xdr:row>5</xdr:row>
      <xdr:rowOff>295275</xdr:rowOff>
    </xdr:to>
    <xdr:pic>
      <xdr:nvPicPr>
        <xdr:cNvPr id="1" name="Picture 37"/>
        <xdr:cNvPicPr preferRelativeResize="1">
          <a:picLocks noChangeAspect="1"/>
        </xdr:cNvPicPr>
      </xdr:nvPicPr>
      <xdr:blipFill>
        <a:blip r:embed="rId1"/>
        <a:stretch>
          <a:fillRect/>
        </a:stretch>
      </xdr:blipFill>
      <xdr:spPr>
        <a:xfrm>
          <a:off x="8772525" y="1019175"/>
          <a:ext cx="266700" cy="180975"/>
        </a:xfrm>
        <a:prstGeom prst="rect">
          <a:avLst/>
        </a:prstGeom>
        <a:noFill/>
        <a:ln w="9525" cmpd="sng">
          <a:noFill/>
        </a:ln>
      </xdr:spPr>
    </xdr:pic>
    <xdr:clientData/>
  </xdr:twoCellAnchor>
  <xdr:twoCellAnchor>
    <xdr:from>
      <xdr:col>7</xdr:col>
      <xdr:colOff>552450</xdr:colOff>
      <xdr:row>7</xdr:row>
      <xdr:rowOff>180975</xdr:rowOff>
    </xdr:from>
    <xdr:to>
      <xdr:col>24</xdr:col>
      <xdr:colOff>314325</xdr:colOff>
      <xdr:row>14</xdr:row>
      <xdr:rowOff>133350</xdr:rowOff>
    </xdr:to>
    <xdr:sp>
      <xdr:nvSpPr>
        <xdr:cNvPr id="2" name="円形吹き出し 1"/>
        <xdr:cNvSpPr>
          <a:spLocks/>
        </xdr:cNvSpPr>
      </xdr:nvSpPr>
      <xdr:spPr>
        <a:xfrm>
          <a:off x="4438650" y="1752600"/>
          <a:ext cx="5248275" cy="1190625"/>
        </a:xfrm>
        <a:prstGeom prst="wedgeEllipseCallout">
          <a:avLst>
            <a:gd name="adj1" fmla="val -124763"/>
            <a:gd name="adj2" fmla="val 73763"/>
          </a:avLst>
        </a:prstGeom>
        <a:solidFill>
          <a:srgbClr val="FF0000">
            <a:alpha val="25000"/>
          </a:srgbClr>
        </a:solidFill>
        <a:ln w="25400" cmpd="sng">
          <a:solidFill>
            <a:srgbClr val="4F81BD"/>
          </a:solidFill>
          <a:headEnd type="none"/>
          <a:tailEnd type="none"/>
        </a:ln>
      </xdr:spPr>
      <xdr:txBody>
        <a:bodyPr vertOverflow="clip" wrap="square"/>
        <a:p>
          <a:pPr algn="l">
            <a:defRPr/>
          </a:pPr>
          <a:r>
            <a:rPr lang="en-US" cap="none" sz="2000" b="1" i="0" u="none" baseline="0">
              <a:solidFill>
                <a:srgbClr val="FFFF00"/>
              </a:solidFill>
            </a:rPr>
            <a:t>1 </a:t>
          </a:r>
          <a:r>
            <a:rPr lang="en-US" cap="none" sz="2000" b="1" i="0" u="none" baseline="0">
              <a:solidFill>
                <a:srgbClr val="FFFF00"/>
              </a:solidFill>
              <a:latin typeface="ＭＳ Ｐゴシック"/>
              <a:ea typeface="ＭＳ Ｐゴシック"/>
              <a:cs typeface="ＭＳ Ｐゴシック"/>
            </a:rPr>
            <a:t>最初にナンバーと性別を入力・・・その後全て表示されます</a:t>
          </a:r>
        </a:p>
      </xdr:txBody>
    </xdr:sp>
    <xdr:clientData fPrintsWithSheet="0"/>
  </xdr:twoCellAnchor>
  <xdr:twoCellAnchor>
    <xdr:from>
      <xdr:col>24</xdr:col>
      <xdr:colOff>390525</xdr:colOff>
      <xdr:row>11</xdr:row>
      <xdr:rowOff>9525</xdr:rowOff>
    </xdr:from>
    <xdr:to>
      <xdr:col>31</xdr:col>
      <xdr:colOff>104775</xdr:colOff>
      <xdr:row>16</xdr:row>
      <xdr:rowOff>152400</xdr:rowOff>
    </xdr:to>
    <xdr:sp>
      <xdr:nvSpPr>
        <xdr:cNvPr id="3" name="円形吹き出し 4"/>
        <xdr:cNvSpPr>
          <a:spLocks/>
        </xdr:cNvSpPr>
      </xdr:nvSpPr>
      <xdr:spPr>
        <a:xfrm>
          <a:off x="9763125" y="2343150"/>
          <a:ext cx="4514850" cy="1038225"/>
        </a:xfrm>
        <a:prstGeom prst="wedgeEllipseCallout">
          <a:avLst>
            <a:gd name="adj1" fmla="val -131592"/>
            <a:gd name="adj2" fmla="val 16629"/>
          </a:avLst>
        </a:prstGeom>
        <a:gradFill rotWithShape="1">
          <a:gsLst>
            <a:gs pos="0">
              <a:srgbClr val="9AB5E4"/>
            </a:gs>
            <a:gs pos="49538">
              <a:srgbClr val="AFC4E9"/>
            </a:gs>
            <a:gs pos="94000">
              <a:srgbClr val="C2D1ED"/>
            </a:gs>
            <a:gs pos="100000">
              <a:srgbClr val="E1E8F5"/>
            </a:gs>
          </a:gsLst>
          <a:lin ang="5400000" scaled="1"/>
        </a:gra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latin typeface="ＭＳ Ｐゴシック"/>
              <a:ea typeface="ＭＳ Ｐゴシック"/>
              <a:cs typeface="ＭＳ Ｐゴシック"/>
            </a:rPr>
            <a:t>２・出場種目、記録・リレー・健康状態・補欠登録を入力下さい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666750</xdr:colOff>
      <xdr:row>0</xdr:row>
      <xdr:rowOff>104775</xdr:rowOff>
    </xdr:from>
    <xdr:to>
      <xdr:col>255</xdr:col>
      <xdr:colOff>3114675</xdr:colOff>
      <xdr:row>11</xdr:row>
      <xdr:rowOff>180975</xdr:rowOff>
    </xdr:to>
    <xdr:sp>
      <xdr:nvSpPr>
        <xdr:cNvPr id="1" name="円形吹き出し 3"/>
        <xdr:cNvSpPr>
          <a:spLocks/>
        </xdr:cNvSpPr>
      </xdr:nvSpPr>
      <xdr:spPr>
        <a:xfrm flipH="1">
          <a:off x="9486900" y="104775"/>
          <a:ext cx="2447925" cy="2590800"/>
        </a:xfrm>
        <a:prstGeom prst="wedgeEllipseCallout">
          <a:avLst>
            <a:gd name="adj1" fmla="val 75953"/>
            <a:gd name="adj2" fmla="val 3861"/>
          </a:avLst>
        </a:prstGeom>
        <a:solidFill>
          <a:srgbClr val="4BACC6"/>
        </a:solidFill>
        <a:ln w="25400" cmpd="sng">
          <a:solidFill>
            <a:srgbClr val="357D91"/>
          </a:solidFill>
          <a:headEnd type="none"/>
          <a:tailEnd type="none"/>
        </a:ln>
      </xdr:spPr>
      <xdr:txBody>
        <a:bodyPr vertOverflow="clip" wrap="square" lIns="45720" tIns="32004" rIns="0" bIns="0"/>
        <a:p>
          <a:pPr algn="l">
            <a:defRPr/>
          </a:pPr>
          <a:r>
            <a:rPr lang="en-US" cap="none" sz="2400" b="0" i="0" u="none" baseline="0">
              <a:solidFill>
                <a:srgbClr val="FFFFFF"/>
              </a:solidFill>
              <a:latin typeface="ＭＳ Ｐゴシック"/>
              <a:ea typeface="ＭＳ Ｐゴシック"/>
              <a:cs typeface="ＭＳ Ｐゴシック"/>
            </a:rPr>
            <a:t>様式</a:t>
          </a:r>
          <a:r>
            <a:rPr lang="en-US" cap="none" sz="2400" b="0" i="0" u="none" baseline="0">
              <a:solidFill>
                <a:srgbClr val="FFFFFF"/>
              </a:solidFill>
            </a:rPr>
            <a:t>1</a:t>
          </a:r>
          <a:r>
            <a:rPr lang="en-US" cap="none" sz="2400" b="0" i="0" u="none" baseline="0">
              <a:solidFill>
                <a:srgbClr val="FFFFFF"/>
              </a:solidFill>
              <a:latin typeface="ＭＳ Ｐゴシック"/>
              <a:ea typeface="ＭＳ Ｐゴシック"/>
              <a:cs typeface="ＭＳ Ｐゴシック"/>
            </a:rPr>
            <a:t>入力後、様式２はゼッケンのみ入力して下さい。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
    <tabColor rgb="FFFF0000"/>
  </sheetPr>
  <dimension ref="A1:J32"/>
  <sheetViews>
    <sheetView showGridLines="0" view="pageBreakPreview" zoomScale="85" zoomScaleSheetLayoutView="85" zoomScalePageLayoutView="0" workbookViewId="0" topLeftCell="A1">
      <selection activeCell="A22" sqref="A22:J22"/>
    </sheetView>
  </sheetViews>
  <sheetFormatPr defaultColWidth="9.00390625" defaultRowHeight="13.5"/>
  <cols>
    <col min="1" max="1" width="4.875" style="85" customWidth="1"/>
    <col min="2" max="10" width="10.125" style="85" customWidth="1"/>
    <col min="11" max="19" width="9.00390625" style="85" customWidth="1"/>
    <col min="20" max="20" width="16.00390625" style="85" customWidth="1"/>
    <col min="21" max="16384" width="9.00390625" style="85" customWidth="1"/>
  </cols>
  <sheetData>
    <row r="1" spans="1:10" ht="28.5">
      <c r="A1" s="111" t="s">
        <v>170</v>
      </c>
      <c r="B1" s="111"/>
      <c r="C1" s="111"/>
      <c r="D1" s="111"/>
      <c r="E1" s="111"/>
      <c r="F1" s="111"/>
      <c r="G1" s="111"/>
      <c r="H1" s="111"/>
      <c r="I1" s="111"/>
      <c r="J1" s="111"/>
    </row>
    <row r="2" spans="1:10" ht="19.5" customHeight="1">
      <c r="A2" s="86"/>
      <c r="B2" s="86"/>
      <c r="C2" s="86"/>
      <c r="D2" s="86"/>
      <c r="E2" s="86"/>
      <c r="F2" s="86"/>
      <c r="G2" s="86"/>
      <c r="H2" s="86"/>
      <c r="I2" s="86"/>
      <c r="J2" s="86"/>
    </row>
    <row r="3" spans="1:10" ht="19.5" customHeight="1">
      <c r="A3" s="104" t="s">
        <v>178</v>
      </c>
      <c r="B3" s="104"/>
      <c r="C3" s="104"/>
      <c r="D3" s="104"/>
      <c r="E3" s="104"/>
      <c r="F3" s="104"/>
      <c r="G3" s="104"/>
      <c r="H3" s="104"/>
      <c r="I3" s="104"/>
      <c r="J3" s="104"/>
    </row>
    <row r="4" spans="1:10" ht="19.5" customHeight="1">
      <c r="A4" s="104" t="s">
        <v>179</v>
      </c>
      <c r="B4" s="104"/>
      <c r="C4" s="104"/>
      <c r="D4" s="104"/>
      <c r="E4" s="104"/>
      <c r="F4" s="104"/>
      <c r="G4" s="104"/>
      <c r="H4" s="104"/>
      <c r="I4" s="104"/>
      <c r="J4" s="104"/>
    </row>
    <row r="5" spans="1:10" ht="19.5" customHeight="1">
      <c r="A5" s="104" t="s">
        <v>1289</v>
      </c>
      <c r="B5" s="104"/>
      <c r="C5" s="104"/>
      <c r="D5" s="104"/>
      <c r="E5" s="104"/>
      <c r="F5" s="104"/>
      <c r="G5" s="104"/>
      <c r="H5" s="104"/>
      <c r="I5" s="104"/>
      <c r="J5" s="104"/>
    </row>
    <row r="6" spans="1:10" ht="19.5" customHeight="1">
      <c r="A6" s="104" t="s">
        <v>180</v>
      </c>
      <c r="B6" s="104"/>
      <c r="C6" s="104"/>
      <c r="D6" s="104"/>
      <c r="E6" s="104"/>
      <c r="F6" s="104"/>
      <c r="G6" s="104"/>
      <c r="H6" s="104"/>
      <c r="I6" s="104"/>
      <c r="J6" s="104"/>
    </row>
    <row r="7" spans="1:10" ht="19.5" customHeight="1">
      <c r="A7" s="104" t="s">
        <v>1289</v>
      </c>
      <c r="B7" s="104"/>
      <c r="C7" s="104"/>
      <c r="D7" s="104"/>
      <c r="E7" s="104"/>
      <c r="F7" s="104"/>
      <c r="G7" s="104"/>
      <c r="H7" s="104"/>
      <c r="I7" s="104"/>
      <c r="J7" s="104"/>
    </row>
    <row r="8" spans="1:10" ht="19.5" customHeight="1">
      <c r="A8" s="104" t="s">
        <v>187</v>
      </c>
      <c r="B8" s="104"/>
      <c r="C8" s="104"/>
      <c r="D8" s="104"/>
      <c r="E8" s="104"/>
      <c r="F8" s="104"/>
      <c r="G8" s="104"/>
      <c r="H8" s="104"/>
      <c r="I8" s="104"/>
      <c r="J8" s="104"/>
    </row>
    <row r="9" spans="1:10" ht="19.5" customHeight="1">
      <c r="A9" s="113" t="s">
        <v>1286</v>
      </c>
      <c r="B9" s="113"/>
      <c r="C9" s="113"/>
      <c r="D9" s="113"/>
      <c r="E9" s="113"/>
      <c r="F9" s="113"/>
      <c r="G9" s="113"/>
      <c r="H9" s="113"/>
      <c r="I9" s="113"/>
      <c r="J9" s="113"/>
    </row>
    <row r="10" spans="1:10" ht="19.5" customHeight="1">
      <c r="A10" s="104" t="s">
        <v>188</v>
      </c>
      <c r="B10" s="104"/>
      <c r="C10" s="104"/>
      <c r="D10" s="104"/>
      <c r="E10" s="104"/>
      <c r="F10" s="104"/>
      <c r="G10" s="104"/>
      <c r="H10" s="104"/>
      <c r="I10" s="104"/>
      <c r="J10" s="104"/>
    </row>
    <row r="11" spans="1:10" ht="19.5" customHeight="1">
      <c r="A11" s="112" t="s">
        <v>176</v>
      </c>
      <c r="B11" s="112"/>
      <c r="C11" s="112"/>
      <c r="D11" s="112"/>
      <c r="E11" s="112"/>
      <c r="F11" s="112"/>
      <c r="G11" s="112"/>
      <c r="H11" s="112"/>
      <c r="I11" s="112"/>
      <c r="J11" s="112"/>
    </row>
    <row r="12" spans="1:10" ht="19.5" customHeight="1">
      <c r="A12" s="104" t="s">
        <v>177</v>
      </c>
      <c r="B12" s="104"/>
      <c r="C12" s="104"/>
      <c r="D12" s="104"/>
      <c r="E12" s="104"/>
      <c r="F12" s="104"/>
      <c r="G12" s="104"/>
      <c r="H12" s="104"/>
      <c r="I12" s="104"/>
      <c r="J12" s="104"/>
    </row>
    <row r="13" spans="1:10" ht="19.5" customHeight="1">
      <c r="A13" s="104" t="s">
        <v>175</v>
      </c>
      <c r="B13" s="104"/>
      <c r="C13" s="104"/>
      <c r="D13" s="104"/>
      <c r="E13" s="104"/>
      <c r="F13" s="104"/>
      <c r="G13" s="104"/>
      <c r="H13" s="104"/>
      <c r="I13" s="104"/>
      <c r="J13" s="104"/>
    </row>
    <row r="14" spans="1:10" ht="19.5" customHeight="1">
      <c r="A14" s="104" t="s">
        <v>174</v>
      </c>
      <c r="B14" s="104"/>
      <c r="C14" s="104"/>
      <c r="D14" s="104"/>
      <c r="E14" s="104"/>
      <c r="F14" s="104"/>
      <c r="G14" s="104"/>
      <c r="H14" s="104"/>
      <c r="I14" s="104"/>
      <c r="J14" s="104"/>
    </row>
    <row r="15" spans="1:10" ht="19.5" customHeight="1">
      <c r="A15" s="104" t="s">
        <v>1285</v>
      </c>
      <c r="B15" s="104"/>
      <c r="C15" s="104"/>
      <c r="D15" s="104"/>
      <c r="E15" s="104"/>
      <c r="F15" s="104"/>
      <c r="G15" s="104"/>
      <c r="H15" s="104"/>
      <c r="I15" s="104"/>
      <c r="J15" s="104"/>
    </row>
    <row r="16" spans="1:10" ht="27.75" customHeight="1">
      <c r="A16" s="90"/>
      <c r="B16" s="106" t="s">
        <v>867</v>
      </c>
      <c r="C16" s="106"/>
      <c r="D16" s="106"/>
      <c r="E16" s="106"/>
      <c r="F16" s="106"/>
      <c r="G16" s="106"/>
      <c r="H16" s="106"/>
      <c r="I16" s="106"/>
      <c r="J16" s="106"/>
    </row>
    <row r="17" spans="1:10" ht="27.75" customHeight="1">
      <c r="A17" s="90"/>
      <c r="B17" s="106" t="s">
        <v>868</v>
      </c>
      <c r="C17" s="106"/>
      <c r="D17" s="106"/>
      <c r="E17" s="106"/>
      <c r="F17" s="106"/>
      <c r="G17" s="106"/>
      <c r="H17" s="106"/>
      <c r="I17" s="106"/>
      <c r="J17" s="106"/>
    </row>
    <row r="18" spans="1:10" ht="19.5" customHeight="1">
      <c r="A18" s="104"/>
      <c r="B18" s="104"/>
      <c r="C18" s="104"/>
      <c r="D18" s="104"/>
      <c r="E18" s="104"/>
      <c r="F18" s="104"/>
      <c r="G18" s="104"/>
      <c r="H18" s="104"/>
      <c r="I18" s="104"/>
      <c r="J18" s="104"/>
    </row>
    <row r="19" spans="1:10" ht="19.5" customHeight="1">
      <c r="A19" s="104" t="s">
        <v>189</v>
      </c>
      <c r="B19" s="104"/>
      <c r="C19" s="104"/>
      <c r="D19" s="104"/>
      <c r="E19" s="104"/>
      <c r="F19" s="104"/>
      <c r="G19" s="104"/>
      <c r="H19" s="104"/>
      <c r="I19" s="104"/>
      <c r="J19" s="104"/>
    </row>
    <row r="20" spans="1:10" ht="19.5" customHeight="1">
      <c r="A20" s="104" t="s">
        <v>173</v>
      </c>
      <c r="B20" s="104"/>
      <c r="C20" s="104"/>
      <c r="D20" s="104"/>
      <c r="E20" s="104"/>
      <c r="F20" s="104"/>
      <c r="G20" s="104"/>
      <c r="H20" s="104"/>
      <c r="I20" s="104"/>
      <c r="J20" s="104"/>
    </row>
    <row r="21" spans="1:10" ht="19.5" customHeight="1">
      <c r="A21" s="104"/>
      <c r="B21" s="104"/>
      <c r="C21" s="104"/>
      <c r="D21" s="104"/>
      <c r="E21" s="104"/>
      <c r="F21" s="104"/>
      <c r="G21" s="104"/>
      <c r="H21" s="104"/>
      <c r="I21" s="104"/>
      <c r="J21" s="104"/>
    </row>
    <row r="22" spans="1:10" ht="19.5" customHeight="1">
      <c r="A22" s="104" t="s">
        <v>1287</v>
      </c>
      <c r="B22" s="104"/>
      <c r="C22" s="104"/>
      <c r="D22" s="104"/>
      <c r="E22" s="104"/>
      <c r="F22" s="104"/>
      <c r="G22" s="104"/>
      <c r="H22" s="104"/>
      <c r="I22" s="104"/>
      <c r="J22" s="104"/>
    </row>
    <row r="23" spans="1:10" ht="19.5" customHeight="1">
      <c r="A23" s="104"/>
      <c r="B23" s="104"/>
      <c r="C23" s="104"/>
      <c r="D23" s="104"/>
      <c r="E23" s="104"/>
      <c r="F23" s="104"/>
      <c r="G23" s="104"/>
      <c r="H23" s="104"/>
      <c r="I23" s="104"/>
      <c r="J23" s="104"/>
    </row>
    <row r="24" spans="1:10" ht="19.5" customHeight="1">
      <c r="A24" s="104" t="s">
        <v>1288</v>
      </c>
      <c r="B24" s="104"/>
      <c r="C24" s="104"/>
      <c r="D24" s="104"/>
      <c r="E24" s="104"/>
      <c r="F24" s="104"/>
      <c r="G24" s="104"/>
      <c r="H24" s="104"/>
      <c r="I24" s="104"/>
      <c r="J24" s="104"/>
    </row>
    <row r="25" spans="1:10" ht="19.5" customHeight="1">
      <c r="A25" s="105" t="s">
        <v>190</v>
      </c>
      <c r="B25" s="105"/>
      <c r="C25" s="105"/>
      <c r="D25" s="105"/>
      <c r="E25" s="105"/>
      <c r="F25" s="105"/>
      <c r="G25" s="105"/>
      <c r="H25" s="105"/>
      <c r="I25" s="105"/>
      <c r="J25" s="105"/>
    </row>
    <row r="26" spans="1:10" ht="19.5" customHeight="1">
      <c r="A26" s="104"/>
      <c r="B26" s="104"/>
      <c r="C26" s="104"/>
      <c r="D26" s="104"/>
      <c r="E26" s="104"/>
      <c r="F26" s="104"/>
      <c r="G26" s="104"/>
      <c r="H26" s="104"/>
      <c r="I26" s="104"/>
      <c r="J26" s="104"/>
    </row>
    <row r="27" spans="1:10" ht="19.5" customHeight="1">
      <c r="A27" s="104" t="s">
        <v>186</v>
      </c>
      <c r="B27" s="104"/>
      <c r="C27" s="104"/>
      <c r="D27" s="104"/>
      <c r="E27" s="104"/>
      <c r="F27" s="104"/>
      <c r="G27" s="104"/>
      <c r="H27" s="104"/>
      <c r="I27" s="104"/>
      <c r="J27" s="104"/>
    </row>
    <row r="28" spans="1:10" ht="19.5" customHeight="1">
      <c r="A28" s="104"/>
      <c r="B28" s="104"/>
      <c r="C28" s="104"/>
      <c r="D28" s="104"/>
      <c r="E28" s="104"/>
      <c r="F28" s="104"/>
      <c r="G28" s="104"/>
      <c r="H28" s="104"/>
      <c r="I28" s="104"/>
      <c r="J28" s="104"/>
    </row>
    <row r="29" spans="1:9" ht="63" customHeight="1">
      <c r="A29" s="107"/>
      <c r="B29" s="107"/>
      <c r="C29" s="89" t="s">
        <v>172</v>
      </c>
      <c r="D29" s="108" t="s">
        <v>185</v>
      </c>
      <c r="E29" s="109"/>
      <c r="F29" s="109"/>
      <c r="G29" s="109"/>
      <c r="H29" s="109"/>
      <c r="I29" s="110"/>
    </row>
    <row r="30" spans="1:9" ht="19.5" customHeight="1">
      <c r="A30" s="87"/>
      <c r="B30" s="87"/>
      <c r="C30" s="88"/>
      <c r="D30" s="88"/>
      <c r="E30" s="87"/>
      <c r="F30" s="87"/>
      <c r="G30" s="87"/>
      <c r="H30" s="87"/>
      <c r="I30" s="87"/>
    </row>
    <row r="31" spans="1:10" ht="19.5" customHeight="1">
      <c r="A31" s="86"/>
      <c r="B31" s="86"/>
      <c r="C31" s="86"/>
      <c r="D31" s="86"/>
      <c r="E31" s="86"/>
      <c r="F31" s="86"/>
      <c r="G31" s="86"/>
      <c r="H31" s="86"/>
      <c r="I31" s="86"/>
      <c r="J31" s="86"/>
    </row>
    <row r="32" spans="1:10" ht="19.5" customHeight="1">
      <c r="A32" s="86"/>
      <c r="B32" s="86"/>
      <c r="C32" s="86"/>
      <c r="D32" s="86"/>
      <c r="E32" s="86"/>
      <c r="F32" s="86"/>
      <c r="G32" s="86"/>
      <c r="H32" s="86"/>
      <c r="I32" s="86"/>
      <c r="J32" s="86"/>
    </row>
    <row r="33" ht="19.5" customHeight="1"/>
    <row r="34" ht="19.5" customHeight="1"/>
    <row r="35" ht="19.5" customHeight="1"/>
    <row r="36" ht="19.5" customHeight="1"/>
  </sheetData>
  <sheetProtection/>
  <mergeCells count="29">
    <mergeCell ref="A29:B29"/>
    <mergeCell ref="D29:I29"/>
    <mergeCell ref="A1:J1"/>
    <mergeCell ref="A11:J11"/>
    <mergeCell ref="A7:J7"/>
    <mergeCell ref="A8:J8"/>
    <mergeCell ref="A9:J9"/>
    <mergeCell ref="A10:J10"/>
    <mergeCell ref="A3:J3"/>
    <mergeCell ref="A4:J4"/>
    <mergeCell ref="A14:J14"/>
    <mergeCell ref="A15:J15"/>
    <mergeCell ref="B16:J16"/>
    <mergeCell ref="B17:J17"/>
    <mergeCell ref="A5:J5"/>
    <mergeCell ref="A6:J6"/>
    <mergeCell ref="A12:J12"/>
    <mergeCell ref="A13:J13"/>
    <mergeCell ref="A18:J18"/>
    <mergeCell ref="A19:J19"/>
    <mergeCell ref="A20:J20"/>
    <mergeCell ref="A21:J21"/>
    <mergeCell ref="A28:J28"/>
    <mergeCell ref="A22:J22"/>
    <mergeCell ref="A23:J23"/>
    <mergeCell ref="A24:J24"/>
    <mergeCell ref="A25:J25"/>
    <mergeCell ref="A26:J26"/>
    <mergeCell ref="A27:J27"/>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4"/>
  <sheetViews>
    <sheetView view="pageBreakPreview" zoomScaleSheetLayoutView="100" zoomScalePageLayoutView="0" workbookViewId="0" topLeftCell="A1">
      <selection activeCell="C4" sqref="C4"/>
    </sheetView>
  </sheetViews>
  <sheetFormatPr defaultColWidth="9.00390625" defaultRowHeight="13.5"/>
  <cols>
    <col min="1" max="1" width="3.25390625" style="59" bestFit="1" customWidth="1"/>
    <col min="2" max="2" width="6.25390625" style="60" customWidth="1"/>
    <col min="3" max="4" width="12.50390625" style="61" customWidth="1"/>
    <col min="5" max="5" width="3.375" style="62" customWidth="1"/>
    <col min="6" max="6" width="9.375" style="60" customWidth="1"/>
    <col min="7" max="7" width="3.75390625" style="62" customWidth="1"/>
    <col min="8" max="8" width="8.25390625" style="59" customWidth="1"/>
    <col min="9" max="9" width="7.75390625" style="59" customWidth="1"/>
    <col min="10" max="10" width="8.25390625" style="59" customWidth="1"/>
    <col min="11" max="11" width="7.75390625" style="59" customWidth="1"/>
    <col min="12" max="12" width="8.25390625" style="59" customWidth="1"/>
    <col min="13" max="13" width="7.75390625" style="59" customWidth="1"/>
    <col min="14" max="15" width="4.50390625" style="59" bestFit="1" customWidth="1"/>
    <col min="16" max="19" width="3.75390625" style="59" customWidth="1"/>
    <col min="20" max="20" width="2.50390625" style="59" hidden="1" customWidth="1"/>
    <col min="21" max="24" width="9.00390625" style="59" hidden="1" customWidth="1"/>
    <col min="25" max="16384" width="9.00390625" style="59" customWidth="1"/>
  </cols>
  <sheetData>
    <row r="1" spans="3:19" ht="21">
      <c r="C1" s="74">
        <v>44</v>
      </c>
      <c r="D1" s="131" t="s">
        <v>171</v>
      </c>
      <c r="E1" s="131"/>
      <c r="F1" s="131"/>
      <c r="G1" s="131"/>
      <c r="H1" s="131"/>
      <c r="I1" s="131"/>
      <c r="J1" s="131"/>
      <c r="K1" s="131"/>
      <c r="L1" s="131"/>
      <c r="M1" s="131"/>
      <c r="N1" s="132" t="s">
        <v>165</v>
      </c>
      <c r="O1" s="132"/>
      <c r="P1" s="132"/>
      <c r="Q1" s="132"/>
      <c r="R1" s="132"/>
      <c r="S1" s="132"/>
    </row>
    <row r="2" spans="1:19" ht="18">
      <c r="A2" s="118"/>
      <c r="B2" s="118"/>
      <c r="C2" s="118"/>
      <c r="D2" s="118"/>
      <c r="E2" s="118"/>
      <c r="F2" s="118"/>
      <c r="G2" s="118"/>
      <c r="H2" s="118"/>
      <c r="I2" s="118"/>
      <c r="J2" s="118"/>
      <c r="K2" s="118"/>
      <c r="L2" s="118"/>
      <c r="M2" s="118"/>
      <c r="N2" s="118"/>
      <c r="O2" s="118"/>
      <c r="P2" s="118"/>
      <c r="Q2" s="118"/>
      <c r="R2" s="118"/>
      <c r="S2" s="118"/>
    </row>
    <row r="3" ht="7.5" customHeight="1"/>
    <row r="4" spans="2:4" ht="17.25">
      <c r="B4" s="63" t="s">
        <v>20</v>
      </c>
      <c r="D4" s="64"/>
    </row>
    <row r="5" ht="7.5" customHeight="1"/>
    <row r="6" spans="1:19" ht="37.5" customHeight="1">
      <c r="A6" s="119" t="s">
        <v>22</v>
      </c>
      <c r="B6" s="101"/>
      <c r="C6" s="133"/>
      <c r="D6" s="133"/>
      <c r="E6" s="133"/>
      <c r="F6" s="133"/>
      <c r="G6" s="133"/>
      <c r="H6" s="133"/>
      <c r="I6" s="134" t="s">
        <v>21</v>
      </c>
      <c r="J6" s="135"/>
      <c r="K6" s="136"/>
      <c r="L6" s="137"/>
      <c r="M6" s="137"/>
      <c r="N6" s="137"/>
      <c r="O6" s="137"/>
      <c r="P6" s="137"/>
      <c r="Q6" s="137"/>
      <c r="R6" s="137"/>
      <c r="S6" s="138"/>
    </row>
    <row r="7" spans="1:19" ht="15" customHeight="1">
      <c r="A7" s="121" t="s">
        <v>3</v>
      </c>
      <c r="B7" s="122"/>
      <c r="C7" s="151"/>
      <c r="D7" s="152"/>
      <c r="E7" s="153"/>
      <c r="F7" s="140" t="s">
        <v>163</v>
      </c>
      <c r="G7" s="141"/>
      <c r="H7" s="144"/>
      <c r="I7" s="144"/>
      <c r="J7" s="144"/>
      <c r="K7" s="144"/>
      <c r="L7" s="119" t="s">
        <v>164</v>
      </c>
      <c r="M7" s="101"/>
      <c r="N7" s="120"/>
      <c r="O7" s="120"/>
      <c r="P7" s="120"/>
      <c r="Q7" s="120"/>
      <c r="R7" s="120"/>
      <c r="S7" s="120"/>
    </row>
    <row r="8" spans="1:19" ht="22.5" customHeight="1">
      <c r="A8" s="123" t="s">
        <v>23</v>
      </c>
      <c r="B8" s="124"/>
      <c r="C8" s="130"/>
      <c r="D8" s="130"/>
      <c r="E8" s="130"/>
      <c r="F8" s="142"/>
      <c r="G8" s="143"/>
      <c r="H8" s="144"/>
      <c r="I8" s="144"/>
      <c r="J8" s="144"/>
      <c r="K8" s="144"/>
      <c r="L8" s="101"/>
      <c r="M8" s="101"/>
      <c r="N8" s="120"/>
      <c r="O8" s="120"/>
      <c r="P8" s="120"/>
      <c r="Q8" s="120"/>
      <c r="R8" s="120"/>
      <c r="S8" s="120"/>
    </row>
    <row r="9" ht="7.5" customHeight="1"/>
    <row r="10" spans="3:11" ht="15" customHeight="1">
      <c r="C10" s="66"/>
      <c r="D10" s="67"/>
      <c r="E10" s="116" t="s">
        <v>27</v>
      </c>
      <c r="F10" s="117"/>
      <c r="G10" s="117" t="s">
        <v>28</v>
      </c>
      <c r="H10" s="146"/>
      <c r="I10" s="101" t="s">
        <v>29</v>
      </c>
      <c r="J10" s="101"/>
      <c r="K10" s="66"/>
    </row>
    <row r="11" spans="3:11" ht="15" customHeight="1">
      <c r="C11" s="66"/>
      <c r="D11" s="71" t="s">
        <v>24</v>
      </c>
      <c r="E11" s="149">
        <f>COUNTIF($G$17:$G$114,1)</f>
        <v>0</v>
      </c>
      <c r="F11" s="150"/>
      <c r="G11" s="150">
        <f>COUNTIF($G$17:$G$114,2)</f>
        <v>0</v>
      </c>
      <c r="H11" s="154"/>
      <c r="I11" s="145">
        <f>SUM(E11:H11)</f>
        <v>0</v>
      </c>
      <c r="J11" s="145"/>
      <c r="K11" s="66"/>
    </row>
    <row r="12" spans="3:11" ht="15" customHeight="1">
      <c r="C12" s="66"/>
      <c r="D12" s="72" t="s">
        <v>25</v>
      </c>
      <c r="E12" s="148">
        <f>COUNTIF($H$17:$L$114,"男"&amp;"*")</f>
        <v>0</v>
      </c>
      <c r="F12" s="127"/>
      <c r="G12" s="127">
        <f>COUNTIF($H$17:$L$114,"女"&amp;"*")</f>
        <v>0</v>
      </c>
      <c r="H12" s="128"/>
      <c r="I12" s="129">
        <f>SUM(E12:H12)</f>
        <v>0</v>
      </c>
      <c r="J12" s="129"/>
      <c r="K12" s="66"/>
    </row>
    <row r="13" spans="3:11" ht="15" customHeight="1">
      <c r="C13" s="66"/>
      <c r="D13" s="65" t="s">
        <v>26</v>
      </c>
      <c r="E13" s="147">
        <f>'様式2'!IV16+'様式2'!IV18</f>
        <v>0</v>
      </c>
      <c r="F13" s="125"/>
      <c r="G13" s="125">
        <f>'様式2'!IV38+'様式2'!IV40</f>
        <v>0</v>
      </c>
      <c r="H13" s="126"/>
      <c r="I13" s="139">
        <f>SUM(E13:H13)</f>
        <v>0</v>
      </c>
      <c r="J13" s="139"/>
      <c r="K13" s="66"/>
    </row>
    <row r="14" ht="7.5" customHeight="1"/>
    <row r="15" spans="1:19" ht="16.5" customHeight="1">
      <c r="A15" s="101" t="s">
        <v>0</v>
      </c>
      <c r="B15" s="102" t="s">
        <v>1</v>
      </c>
      <c r="C15" s="101" t="s">
        <v>2</v>
      </c>
      <c r="D15" s="101" t="s">
        <v>3</v>
      </c>
      <c r="E15" s="98" t="s">
        <v>16</v>
      </c>
      <c r="F15" s="102" t="s">
        <v>4</v>
      </c>
      <c r="G15" s="98" t="s">
        <v>5</v>
      </c>
      <c r="H15" s="101" t="s">
        <v>11</v>
      </c>
      <c r="I15" s="101"/>
      <c r="J15" s="101"/>
      <c r="K15" s="101"/>
      <c r="L15" s="101"/>
      <c r="M15" s="101"/>
      <c r="N15" s="99" t="s">
        <v>17</v>
      </c>
      <c r="O15" s="99" t="s">
        <v>18</v>
      </c>
      <c r="P15" s="114" t="s">
        <v>10</v>
      </c>
      <c r="Q15" s="101" t="s">
        <v>15</v>
      </c>
      <c r="R15" s="101"/>
      <c r="S15" s="101"/>
    </row>
    <row r="16" spans="1:24" ht="16.5" customHeight="1">
      <c r="A16" s="101"/>
      <c r="B16" s="103"/>
      <c r="C16" s="101"/>
      <c r="D16" s="101"/>
      <c r="E16" s="98"/>
      <c r="F16" s="103"/>
      <c r="G16" s="98"/>
      <c r="H16" s="68" t="s">
        <v>6</v>
      </c>
      <c r="I16" s="70" t="s">
        <v>7</v>
      </c>
      <c r="J16" s="68" t="s">
        <v>8</v>
      </c>
      <c r="K16" s="70" t="s">
        <v>7</v>
      </c>
      <c r="L16" s="68" t="s">
        <v>9</v>
      </c>
      <c r="M16" s="70" t="s">
        <v>7</v>
      </c>
      <c r="N16" s="115"/>
      <c r="O16" s="115"/>
      <c r="P16" s="100"/>
      <c r="Q16" s="68" t="s">
        <v>12</v>
      </c>
      <c r="R16" s="69" t="s">
        <v>13</v>
      </c>
      <c r="S16" s="70" t="s">
        <v>14</v>
      </c>
      <c r="U16" s="59" t="s">
        <v>135</v>
      </c>
      <c r="V16" s="59" t="s">
        <v>12</v>
      </c>
      <c r="W16" s="59" t="s">
        <v>13</v>
      </c>
      <c r="X16" s="59" t="s">
        <v>14</v>
      </c>
    </row>
    <row r="17" spans="1:26" ht="18" customHeight="1">
      <c r="A17" s="67">
        <v>1</v>
      </c>
      <c r="B17" s="49"/>
      <c r="C17" s="50">
        <f>IF(B17="","",INDEX(Sheet1!$B$2:$B$547,MATCH('様式1'!Y17,Sheet1!$I$2:$I$547,0)))</f>
      </c>
      <c r="D17" s="50">
        <f>IF(B17="","",INDEX(Sheet1!$C$2:$C$547,MATCH('様式1'!Y17,Sheet1!$I$2:$I$547,0)))</f>
      </c>
      <c r="E17" s="50">
        <f>IF(B17="","",INDEX(Sheet1!$F$2:$F$547,MATCH('様式1'!Y17,Sheet1!$I$2:$I$547,0)))</f>
      </c>
      <c r="F17" s="50">
        <f>IF(B17="","",INDEX(Sheet1!$E$2:$E$547,MATCH('様式1'!Y17,Sheet1!$I$2:$I$547,0)))</f>
      </c>
      <c r="G17" s="52"/>
      <c r="H17" s="53"/>
      <c r="I17" s="54"/>
      <c r="J17" s="53"/>
      <c r="K17" s="54"/>
      <c r="L17" s="53"/>
      <c r="M17" s="54"/>
      <c r="N17" s="55"/>
      <c r="O17" s="55"/>
      <c r="P17" s="51"/>
      <c r="Q17" s="56"/>
      <c r="R17" s="57"/>
      <c r="S17" s="58"/>
      <c r="U17" s="73">
        <f>G17*10000+B17</f>
        <v>0</v>
      </c>
      <c r="V17" s="59" t="e">
        <f>INDEX(ﾃﾞｰﾀ!$F$5:$F$45,MATCH('様式1'!H17,ﾃﾞｰﾀ!$E$5:$E$45,0))</f>
        <v>#N/A</v>
      </c>
      <c r="W17" s="59" t="e">
        <f>INDEX(ﾃﾞｰﾀ!$F$5:$F$45,MATCH('様式1'!J17,ﾃﾞｰﾀ!$E$5:$E$45,0))</f>
        <v>#N/A</v>
      </c>
      <c r="X17" s="59" t="e">
        <f>INDEX(ﾃﾞｰﾀ!$F$5:$F$45,MATCH('様式1'!L17,ﾃﾞｰﾀ!$E$5:$E$45,0))</f>
        <v>#N/A</v>
      </c>
      <c r="Y17" s="59">
        <f>B17&amp;Z17</f>
      </c>
      <c r="Z17" s="59">
        <f>IF(G17=1,"男",IF(G17=2,"女",""))</f>
      </c>
    </row>
    <row r="18" spans="1:26" ht="18" customHeight="1">
      <c r="A18" s="67">
        <v>2</v>
      </c>
      <c r="B18" s="49"/>
      <c r="C18" s="50">
        <f>IF(B18="","",INDEX(Sheet1!$B$2:$B$547,MATCH('様式1'!Y18,Sheet1!$I$2:$I$547,0)))</f>
      </c>
      <c r="D18" s="50">
        <f>IF(B18="","",INDEX(Sheet1!$C$2:$C$547,MATCH('様式1'!Y18,Sheet1!$I$2:$I$547,0)))</f>
      </c>
      <c r="E18" s="50">
        <f>IF(B18="","",INDEX(Sheet1!$F$2:$F$547,MATCH('様式1'!Y18,Sheet1!$I$2:$I$547,0)))</f>
      </c>
      <c r="F18" s="50">
        <f>IF(B18="","",INDEX(Sheet1!$E$2:$E$547,MATCH('様式1'!Y18,Sheet1!$I$2:$I$547,0)))</f>
      </c>
      <c r="G18" s="52"/>
      <c r="H18" s="53"/>
      <c r="I18" s="54"/>
      <c r="J18" s="53"/>
      <c r="K18" s="54"/>
      <c r="L18" s="53"/>
      <c r="M18" s="54"/>
      <c r="N18" s="55"/>
      <c r="O18" s="55"/>
      <c r="P18" s="51"/>
      <c r="Q18" s="56"/>
      <c r="R18" s="57"/>
      <c r="S18" s="58"/>
      <c r="U18" s="73">
        <f aca="true" t="shared" si="0" ref="U18:U81">G18*10000+B18</f>
        <v>0</v>
      </c>
      <c r="Y18" s="59">
        <f aca="true" t="shared" si="1" ref="Y18:Y30">B18&amp;Z18</f>
      </c>
      <c r="Z18" s="59">
        <f aca="true" t="shared" si="2" ref="Z18:Z81">IF(G18=1,"男",IF(G18=2,"女",""))</f>
      </c>
    </row>
    <row r="19" spans="1:26" ht="18" customHeight="1">
      <c r="A19" s="67">
        <v>3</v>
      </c>
      <c r="B19" s="49"/>
      <c r="C19" s="50">
        <f>IF(B19="","",INDEX(Sheet1!$B$2:$B$547,MATCH('様式1'!Y19,Sheet1!$I$2:$I$547,0)))</f>
      </c>
      <c r="D19" s="50">
        <f>IF(B19="","",INDEX(Sheet1!$C$2:$C$547,MATCH('様式1'!Y19,Sheet1!$I$2:$I$547,0)))</f>
      </c>
      <c r="E19" s="50">
        <f>IF(B19="","",INDEX(Sheet1!$F$2:$F$547,MATCH('様式1'!Y19,Sheet1!$I$2:$I$547,0)))</f>
      </c>
      <c r="F19" s="50">
        <f>IF(B19="","",INDEX(Sheet1!$E$2:$E$547,MATCH('様式1'!Y19,Sheet1!$I$2:$I$547,0)))</f>
      </c>
      <c r="G19" s="52"/>
      <c r="H19" s="53"/>
      <c r="I19" s="54"/>
      <c r="J19" s="53"/>
      <c r="K19" s="54"/>
      <c r="L19" s="53"/>
      <c r="M19" s="54"/>
      <c r="N19" s="55"/>
      <c r="O19" s="55"/>
      <c r="P19" s="51"/>
      <c r="Q19" s="56"/>
      <c r="R19" s="57"/>
      <c r="S19" s="58"/>
      <c r="U19" s="73">
        <f t="shared" si="0"/>
        <v>0</v>
      </c>
      <c r="Y19" s="59">
        <f t="shared" si="1"/>
      </c>
      <c r="Z19" s="59">
        <f t="shared" si="2"/>
      </c>
    </row>
    <row r="20" spans="1:26" ht="18" customHeight="1">
      <c r="A20" s="67">
        <v>4</v>
      </c>
      <c r="B20" s="49"/>
      <c r="C20" s="50">
        <f>IF(B20="","",INDEX(Sheet1!$B$2:$B$547,MATCH('様式1'!Y20,Sheet1!$I$2:$I$547,0)))</f>
      </c>
      <c r="D20" s="50">
        <f>IF(B20="","",INDEX(Sheet1!$C$2:$C$547,MATCH('様式1'!Y20,Sheet1!$I$2:$I$547,0)))</f>
      </c>
      <c r="E20" s="50">
        <f>IF(B20="","",INDEX(Sheet1!$F$2:$F$547,MATCH('様式1'!Y20,Sheet1!$I$2:$I$547,0)))</f>
      </c>
      <c r="F20" s="50">
        <f>IF(B20="","",INDEX(Sheet1!$E$2:$E$547,MATCH('様式1'!Y20,Sheet1!$I$2:$I$547,0)))</f>
      </c>
      <c r="G20" s="52"/>
      <c r="H20" s="53"/>
      <c r="I20" s="54"/>
      <c r="J20" s="53"/>
      <c r="K20" s="54"/>
      <c r="L20" s="53"/>
      <c r="M20" s="54"/>
      <c r="N20" s="55"/>
      <c r="O20" s="55"/>
      <c r="P20" s="51"/>
      <c r="Q20" s="56"/>
      <c r="R20" s="57"/>
      <c r="S20" s="58"/>
      <c r="U20" s="73">
        <f t="shared" si="0"/>
        <v>0</v>
      </c>
      <c r="Y20" s="59">
        <f t="shared" si="1"/>
      </c>
      <c r="Z20" s="59">
        <f t="shared" si="2"/>
      </c>
    </row>
    <row r="21" spans="1:26" ht="18" customHeight="1">
      <c r="A21" s="67">
        <v>5</v>
      </c>
      <c r="B21" s="49"/>
      <c r="C21" s="50">
        <f>IF(B21="","",INDEX(Sheet1!$B$2:$B$547,MATCH('様式1'!Y21,Sheet1!$I$2:$I$547,0)))</f>
      </c>
      <c r="D21" s="50">
        <f>IF(B21="","",INDEX(Sheet1!$C$2:$C$547,MATCH('様式1'!Y21,Sheet1!$I$2:$I$547,0)))</f>
      </c>
      <c r="E21" s="50">
        <f>IF(B21="","",INDEX(Sheet1!$F$2:$F$547,MATCH('様式1'!Y21,Sheet1!$I$2:$I$547,0)))</f>
      </c>
      <c r="F21" s="50">
        <f>IF(B21="","",INDEX(Sheet1!$E$2:$E$547,MATCH('様式1'!Y21,Sheet1!$I$2:$I$547,0)))</f>
      </c>
      <c r="G21" s="52"/>
      <c r="H21" s="53"/>
      <c r="I21" s="54"/>
      <c r="J21" s="53"/>
      <c r="K21" s="54"/>
      <c r="L21" s="53"/>
      <c r="M21" s="54"/>
      <c r="N21" s="55"/>
      <c r="O21" s="55"/>
      <c r="P21" s="51"/>
      <c r="Q21" s="56"/>
      <c r="R21" s="57"/>
      <c r="S21" s="58"/>
      <c r="U21" s="73">
        <f t="shared" si="0"/>
        <v>0</v>
      </c>
      <c r="Y21" s="59">
        <f t="shared" si="1"/>
      </c>
      <c r="Z21" s="59">
        <f t="shared" si="2"/>
      </c>
    </row>
    <row r="22" spans="1:26" ht="18" customHeight="1">
      <c r="A22" s="67">
        <v>6</v>
      </c>
      <c r="B22" s="49"/>
      <c r="C22" s="50">
        <f>IF(B22="","",INDEX(Sheet1!$B$2:$B$547,MATCH('様式1'!Y22,Sheet1!$I$2:$I$547,0)))</f>
      </c>
      <c r="D22" s="50">
        <f>IF(B22="","",INDEX(Sheet1!$C$2:$C$547,MATCH('様式1'!Y22,Sheet1!$I$2:$I$547,0)))</f>
      </c>
      <c r="E22" s="50">
        <f>IF(B22="","",INDEX(Sheet1!$F$2:$F$547,MATCH('様式1'!Y22,Sheet1!$I$2:$I$547,0)))</f>
      </c>
      <c r="F22" s="50">
        <f>IF(B22="","",INDEX(Sheet1!$E$2:$E$547,MATCH('様式1'!Y22,Sheet1!$I$2:$I$547,0)))</f>
      </c>
      <c r="G22" s="52"/>
      <c r="H22" s="53"/>
      <c r="I22" s="54"/>
      <c r="J22" s="53"/>
      <c r="K22" s="54"/>
      <c r="L22" s="53"/>
      <c r="M22" s="54"/>
      <c r="N22" s="55"/>
      <c r="O22" s="55"/>
      <c r="P22" s="51"/>
      <c r="Q22" s="56"/>
      <c r="R22" s="57"/>
      <c r="S22" s="58"/>
      <c r="U22" s="73">
        <f t="shared" si="0"/>
        <v>0</v>
      </c>
      <c r="Y22" s="59">
        <f t="shared" si="1"/>
      </c>
      <c r="Z22" s="59">
        <f t="shared" si="2"/>
      </c>
    </row>
    <row r="23" spans="1:26" ht="18" customHeight="1">
      <c r="A23" s="67">
        <v>7</v>
      </c>
      <c r="B23" s="49"/>
      <c r="C23" s="50">
        <f>IF(B23="","",INDEX(Sheet1!$B$2:$B$547,MATCH('様式1'!Y23,Sheet1!$I$2:$I$547,0)))</f>
      </c>
      <c r="D23" s="50">
        <f>IF(B23="","",INDEX(Sheet1!$C$2:$C$547,MATCH('様式1'!Y23,Sheet1!$I$2:$I$547,0)))</f>
      </c>
      <c r="E23" s="50">
        <f>IF(B23="","",INDEX(Sheet1!$F$2:$F$547,MATCH('様式1'!Y23,Sheet1!$I$2:$I$547,0)))</f>
      </c>
      <c r="F23" s="50">
        <f>IF(B23="","",INDEX(Sheet1!$E$2:$E$547,MATCH('様式1'!Y23,Sheet1!$I$2:$I$547,0)))</f>
      </c>
      <c r="G23" s="52"/>
      <c r="H23" s="53"/>
      <c r="I23" s="54"/>
      <c r="J23" s="53"/>
      <c r="K23" s="54"/>
      <c r="L23" s="53"/>
      <c r="M23" s="54"/>
      <c r="N23" s="55"/>
      <c r="O23" s="55"/>
      <c r="P23" s="51"/>
      <c r="Q23" s="56"/>
      <c r="R23" s="57"/>
      <c r="S23" s="58"/>
      <c r="U23" s="73">
        <f t="shared" si="0"/>
        <v>0</v>
      </c>
      <c r="Y23" s="59">
        <f t="shared" si="1"/>
      </c>
      <c r="Z23" s="59">
        <f t="shared" si="2"/>
      </c>
    </row>
    <row r="24" spans="1:26" ht="18" customHeight="1">
      <c r="A24" s="67">
        <v>8</v>
      </c>
      <c r="B24" s="49"/>
      <c r="C24" s="50">
        <f>IF(B24="","",INDEX(Sheet1!$B$2:$B$547,MATCH('様式1'!Y24,Sheet1!$I$2:$I$547,0)))</f>
      </c>
      <c r="D24" s="50">
        <f>IF(B24="","",INDEX(Sheet1!$C$2:$C$547,MATCH('様式1'!Y24,Sheet1!$I$2:$I$547,0)))</f>
      </c>
      <c r="E24" s="50">
        <f>IF(B24="","",INDEX(Sheet1!$F$2:$F$547,MATCH('様式1'!Y24,Sheet1!$I$2:$I$547,0)))</f>
      </c>
      <c r="F24" s="50">
        <f>IF(B24="","",INDEX(Sheet1!$E$2:$E$547,MATCH('様式1'!Y24,Sheet1!$I$2:$I$547,0)))</f>
      </c>
      <c r="G24" s="52"/>
      <c r="H24" s="53"/>
      <c r="I24" s="54"/>
      <c r="J24" s="53"/>
      <c r="K24" s="54"/>
      <c r="L24" s="53"/>
      <c r="M24" s="54"/>
      <c r="N24" s="55"/>
      <c r="O24" s="55"/>
      <c r="P24" s="51"/>
      <c r="Q24" s="56"/>
      <c r="R24" s="57"/>
      <c r="S24" s="58"/>
      <c r="U24" s="73">
        <f t="shared" si="0"/>
        <v>0</v>
      </c>
      <c r="Y24" s="59">
        <f t="shared" si="1"/>
      </c>
      <c r="Z24" s="59">
        <f t="shared" si="2"/>
      </c>
    </row>
    <row r="25" spans="1:26" ht="18" customHeight="1">
      <c r="A25" s="67">
        <v>9</v>
      </c>
      <c r="B25" s="49"/>
      <c r="C25" s="50">
        <f>IF(B25="","",INDEX(Sheet1!$B$2:$B$547,MATCH('様式1'!Y25,Sheet1!$I$2:$I$547,0)))</f>
      </c>
      <c r="D25" s="50">
        <f>IF(B25="","",INDEX(Sheet1!$C$2:$C$547,MATCH('様式1'!Y25,Sheet1!$I$2:$I$547,0)))</f>
      </c>
      <c r="E25" s="50">
        <f>IF(B25="","",INDEX(Sheet1!$F$2:$F$547,MATCH('様式1'!Y25,Sheet1!$I$2:$I$547,0)))</f>
      </c>
      <c r="F25" s="50">
        <f>IF(B25="","",INDEX(Sheet1!$E$2:$E$547,MATCH('様式1'!Y25,Sheet1!$I$2:$I$547,0)))</f>
      </c>
      <c r="G25" s="52"/>
      <c r="H25" s="53"/>
      <c r="I25" s="54"/>
      <c r="J25" s="53"/>
      <c r="K25" s="54"/>
      <c r="L25" s="53"/>
      <c r="M25" s="54"/>
      <c r="N25" s="55"/>
      <c r="O25" s="55"/>
      <c r="P25" s="51"/>
      <c r="Q25" s="56"/>
      <c r="R25" s="57"/>
      <c r="S25" s="58"/>
      <c r="U25" s="73">
        <f t="shared" si="0"/>
        <v>0</v>
      </c>
      <c r="Y25" s="59">
        <f t="shared" si="1"/>
      </c>
      <c r="Z25" s="59">
        <f t="shared" si="2"/>
      </c>
    </row>
    <row r="26" spans="1:26" ht="18" customHeight="1">
      <c r="A26" s="67">
        <v>10</v>
      </c>
      <c r="B26" s="49"/>
      <c r="C26" s="50">
        <f>IF(B26="","",INDEX(Sheet1!$B$2:$B$547,MATCH('様式1'!Y26,Sheet1!$I$2:$I$547,0)))</f>
      </c>
      <c r="D26" s="50">
        <f>IF(B26="","",INDEX(Sheet1!$C$2:$C$547,MATCH('様式1'!Y26,Sheet1!$I$2:$I$547,0)))</f>
      </c>
      <c r="E26" s="50">
        <f>IF(B26="","",INDEX(Sheet1!$F$2:$F$547,MATCH('様式1'!Y26,Sheet1!$I$2:$I$547,0)))</f>
      </c>
      <c r="F26" s="50">
        <f>IF(B26="","",INDEX(Sheet1!$E$2:$E$547,MATCH('様式1'!Y26,Sheet1!$I$2:$I$547,0)))</f>
      </c>
      <c r="G26" s="52"/>
      <c r="H26" s="53"/>
      <c r="I26" s="54"/>
      <c r="J26" s="53"/>
      <c r="K26" s="54"/>
      <c r="L26" s="53"/>
      <c r="M26" s="54"/>
      <c r="N26" s="55"/>
      <c r="O26" s="55"/>
      <c r="P26" s="51"/>
      <c r="Q26" s="56"/>
      <c r="R26" s="57"/>
      <c r="S26" s="58"/>
      <c r="U26" s="73">
        <f t="shared" si="0"/>
        <v>0</v>
      </c>
      <c r="Y26" s="59">
        <f t="shared" si="1"/>
      </c>
      <c r="Z26" s="59">
        <f t="shared" si="2"/>
      </c>
    </row>
    <row r="27" spans="1:26" ht="18" customHeight="1">
      <c r="A27" s="67">
        <v>11</v>
      </c>
      <c r="B27" s="49"/>
      <c r="C27" s="50">
        <f>IF(B27="","",INDEX(Sheet1!$B$2:$B$547,MATCH('様式1'!Y27,Sheet1!$I$2:$I$547,0)))</f>
      </c>
      <c r="D27" s="50">
        <f>IF(B27="","",INDEX(Sheet1!$C$2:$C$547,MATCH('様式1'!Y27,Sheet1!$I$2:$I$547,0)))</f>
      </c>
      <c r="E27" s="50">
        <f>IF(B27="","",INDEX(Sheet1!$F$2:$F$547,MATCH('様式1'!Y27,Sheet1!$I$2:$I$547,0)))</f>
      </c>
      <c r="F27" s="50">
        <f>IF(B27="","",INDEX(Sheet1!$E$2:$E$547,MATCH('様式1'!Y27,Sheet1!$I$2:$I$547,0)))</f>
      </c>
      <c r="G27" s="52"/>
      <c r="H27" s="53"/>
      <c r="I27" s="54"/>
      <c r="J27" s="53"/>
      <c r="K27" s="54"/>
      <c r="L27" s="53"/>
      <c r="M27" s="54"/>
      <c r="N27" s="55"/>
      <c r="O27" s="55"/>
      <c r="P27" s="51"/>
      <c r="Q27" s="56"/>
      <c r="R27" s="57"/>
      <c r="S27" s="58"/>
      <c r="U27" s="73">
        <f t="shared" si="0"/>
        <v>0</v>
      </c>
      <c r="Y27" s="59">
        <f t="shared" si="1"/>
      </c>
      <c r="Z27" s="59">
        <f t="shared" si="2"/>
      </c>
    </row>
    <row r="28" spans="1:26" ht="18" customHeight="1">
      <c r="A28" s="67">
        <v>12</v>
      </c>
      <c r="B28" s="49"/>
      <c r="C28" s="50">
        <f>IF(B28="","",INDEX(Sheet1!$B$2:$B$547,MATCH('様式1'!Y28,Sheet1!$I$2:$I$547,0)))</f>
      </c>
      <c r="D28" s="50">
        <f>IF(B28="","",INDEX(Sheet1!$C$2:$C$547,MATCH('様式1'!Y28,Sheet1!$I$2:$I$547,0)))</f>
      </c>
      <c r="E28" s="50">
        <f>IF(B28="","",INDEX(Sheet1!$F$2:$F$547,MATCH('様式1'!Y28,Sheet1!$I$2:$I$547,0)))</f>
      </c>
      <c r="F28" s="50">
        <f>IF(B28="","",INDEX(Sheet1!$E$2:$E$547,MATCH('様式1'!Y28,Sheet1!$I$2:$I$547,0)))</f>
      </c>
      <c r="G28" s="52"/>
      <c r="H28" s="53"/>
      <c r="I28" s="54"/>
      <c r="J28" s="53"/>
      <c r="K28" s="54"/>
      <c r="L28" s="53"/>
      <c r="M28" s="54"/>
      <c r="N28" s="55"/>
      <c r="O28" s="55"/>
      <c r="P28" s="51"/>
      <c r="Q28" s="56"/>
      <c r="R28" s="57"/>
      <c r="S28" s="58"/>
      <c r="U28" s="73">
        <f t="shared" si="0"/>
        <v>0</v>
      </c>
      <c r="Y28" s="59">
        <f t="shared" si="1"/>
      </c>
      <c r="Z28" s="59">
        <f t="shared" si="2"/>
      </c>
    </row>
    <row r="29" spans="1:26" ht="18" customHeight="1">
      <c r="A29" s="67">
        <v>13</v>
      </c>
      <c r="B29" s="49"/>
      <c r="C29" s="50">
        <f>IF(B29="","",INDEX(Sheet1!$B$2:$B$547,MATCH('様式1'!Y29,Sheet1!$I$2:$I$547,0)))</f>
      </c>
      <c r="D29" s="50">
        <f>IF(B29="","",INDEX(Sheet1!$C$2:$C$547,MATCH('様式1'!Y29,Sheet1!$I$2:$I$547,0)))</f>
      </c>
      <c r="E29" s="50">
        <f>IF(B29="","",INDEX(Sheet1!$F$2:$F$547,MATCH('様式1'!Y29,Sheet1!$I$2:$I$547,0)))</f>
      </c>
      <c r="F29" s="50">
        <f>IF(B29="","",INDEX(Sheet1!$E$2:$E$547,MATCH('様式1'!Y29,Sheet1!$I$2:$I$547,0)))</f>
      </c>
      <c r="G29" s="52"/>
      <c r="H29" s="53"/>
      <c r="I29" s="54"/>
      <c r="J29" s="53"/>
      <c r="K29" s="54"/>
      <c r="L29" s="53"/>
      <c r="M29" s="54"/>
      <c r="N29" s="55"/>
      <c r="O29" s="55"/>
      <c r="P29" s="51"/>
      <c r="Q29" s="56"/>
      <c r="R29" s="57"/>
      <c r="S29" s="58"/>
      <c r="U29" s="73">
        <f t="shared" si="0"/>
        <v>0</v>
      </c>
      <c r="Y29" s="59">
        <f t="shared" si="1"/>
      </c>
      <c r="Z29" s="59">
        <f t="shared" si="2"/>
      </c>
    </row>
    <row r="30" spans="1:26" ht="18" customHeight="1">
      <c r="A30" s="67">
        <v>14</v>
      </c>
      <c r="B30" s="49"/>
      <c r="C30" s="50">
        <f>IF(B30="","",INDEX(Sheet1!$B$2:$B$547,MATCH('様式1'!Y30,Sheet1!$I$2:$I$547,0)))</f>
      </c>
      <c r="D30" s="50">
        <f>IF(B30="","",INDEX(Sheet1!$C$2:$C$547,MATCH('様式1'!Y30,Sheet1!$I$2:$I$547,0)))</f>
      </c>
      <c r="E30" s="50">
        <f>IF(B30="","",INDEX(Sheet1!$F$2:$F$547,MATCH('様式1'!Y30,Sheet1!$I$2:$I$547,0)))</f>
      </c>
      <c r="F30" s="50">
        <f>IF(B30="","",INDEX(Sheet1!$E$2:$E$547,MATCH('様式1'!Y30,Sheet1!$I$2:$I$547,0)))</f>
      </c>
      <c r="G30" s="52"/>
      <c r="H30" s="53"/>
      <c r="I30" s="54"/>
      <c r="J30" s="53"/>
      <c r="K30" s="54"/>
      <c r="L30" s="53"/>
      <c r="M30" s="54"/>
      <c r="N30" s="55"/>
      <c r="O30" s="55"/>
      <c r="P30" s="51"/>
      <c r="Q30" s="56"/>
      <c r="R30" s="57"/>
      <c r="S30" s="58"/>
      <c r="U30" s="73">
        <f t="shared" si="0"/>
        <v>0</v>
      </c>
      <c r="Y30" s="59">
        <f t="shared" si="1"/>
      </c>
      <c r="Z30" s="59">
        <f t="shared" si="2"/>
      </c>
    </row>
    <row r="31" spans="1:26" ht="18" customHeight="1">
      <c r="A31" s="67">
        <v>15</v>
      </c>
      <c r="B31" s="49"/>
      <c r="C31" s="50">
        <f>IF(B31="","",INDEX(Sheet1!$B$2:$B$547,MATCH('様式1'!Y31,Sheet1!$I$2:$I$547,0)))</f>
      </c>
      <c r="D31" s="50">
        <f>IF(B31="","",INDEX(Sheet1!$C$2:$C$547,MATCH('様式1'!Y31,Sheet1!$I$2:$I$547,0)))</f>
      </c>
      <c r="E31" s="50">
        <f>IF(B31="","",INDEX(Sheet1!$F$2:$F$547,MATCH('様式1'!Y31,Sheet1!$I$2:$I$547,0)))</f>
      </c>
      <c r="F31" s="50">
        <f>IF(B31="","",INDEX(Sheet1!$E$2:$E$547,MATCH('様式1'!Y31,Sheet1!$I$2:$I$547,0)))</f>
      </c>
      <c r="G31" s="52"/>
      <c r="H31" s="53"/>
      <c r="I31" s="54"/>
      <c r="J31" s="53"/>
      <c r="K31" s="54"/>
      <c r="L31" s="53"/>
      <c r="M31" s="54"/>
      <c r="N31" s="55"/>
      <c r="O31" s="55"/>
      <c r="P31" s="51"/>
      <c r="Q31" s="56"/>
      <c r="R31" s="57"/>
      <c r="S31" s="58"/>
      <c r="U31" s="73">
        <f t="shared" si="0"/>
        <v>0</v>
      </c>
      <c r="Y31" s="59">
        <f aca="true" t="shared" si="3" ref="Y31:Y94">B31&amp;Z31</f>
      </c>
      <c r="Z31" s="59">
        <f t="shared" si="2"/>
      </c>
    </row>
    <row r="32" spans="1:26" ht="18" customHeight="1">
      <c r="A32" s="67">
        <v>16</v>
      </c>
      <c r="B32" s="49"/>
      <c r="C32" s="50">
        <f>IF(B32="","",INDEX(Sheet1!$B$2:$B$547,MATCH('様式1'!Y32,Sheet1!$I$2:$I$547,0)))</f>
      </c>
      <c r="D32" s="50">
        <f>IF(B32="","",INDEX(Sheet1!$C$2:$C$547,MATCH('様式1'!Y32,Sheet1!$I$2:$I$547,0)))</f>
      </c>
      <c r="E32" s="50">
        <f>IF(B32="","",INDEX(Sheet1!$F$2:$F$547,MATCH('様式1'!Y32,Sheet1!$I$2:$I$547,0)))</f>
      </c>
      <c r="F32" s="50">
        <f>IF(B32="","",INDEX(Sheet1!$E$2:$E$547,MATCH('様式1'!Y32,Sheet1!$I$2:$I$547,0)))</f>
      </c>
      <c r="G32" s="52"/>
      <c r="H32" s="53"/>
      <c r="I32" s="54"/>
      <c r="J32" s="53"/>
      <c r="K32" s="54"/>
      <c r="L32" s="53"/>
      <c r="M32" s="54"/>
      <c r="N32" s="55"/>
      <c r="O32" s="55"/>
      <c r="P32" s="51"/>
      <c r="Q32" s="56"/>
      <c r="R32" s="57"/>
      <c r="S32" s="58"/>
      <c r="U32" s="73">
        <f t="shared" si="0"/>
        <v>0</v>
      </c>
      <c r="Y32" s="59">
        <f t="shared" si="3"/>
      </c>
      <c r="Z32" s="59">
        <f t="shared" si="2"/>
      </c>
    </row>
    <row r="33" spans="1:26" ht="18" customHeight="1">
      <c r="A33" s="67">
        <v>17</v>
      </c>
      <c r="B33" s="49"/>
      <c r="C33" s="50">
        <f>IF(B33="","",INDEX(Sheet1!$B$2:$B$547,MATCH('様式1'!Y33,Sheet1!$I$2:$I$547,0)))</f>
      </c>
      <c r="D33" s="50">
        <f>IF(B33="","",INDEX(Sheet1!$C$2:$C$547,MATCH('様式1'!Y33,Sheet1!$I$2:$I$547,0)))</f>
      </c>
      <c r="E33" s="50">
        <f>IF(B33="","",INDEX(Sheet1!$F$2:$F$547,MATCH('様式1'!Y33,Sheet1!$I$2:$I$547,0)))</f>
      </c>
      <c r="F33" s="50">
        <f>IF(B33="","",INDEX(Sheet1!$E$2:$E$547,MATCH('様式1'!Y33,Sheet1!$I$2:$I$547,0)))</f>
      </c>
      <c r="G33" s="52"/>
      <c r="H33" s="53"/>
      <c r="I33" s="54"/>
      <c r="J33" s="53"/>
      <c r="K33" s="54"/>
      <c r="L33" s="53"/>
      <c r="M33" s="54"/>
      <c r="N33" s="55"/>
      <c r="O33" s="55"/>
      <c r="P33" s="51"/>
      <c r="Q33" s="56"/>
      <c r="R33" s="57"/>
      <c r="S33" s="58"/>
      <c r="U33" s="73">
        <f t="shared" si="0"/>
        <v>0</v>
      </c>
      <c r="Y33" s="59">
        <f t="shared" si="3"/>
      </c>
      <c r="Z33" s="59">
        <f t="shared" si="2"/>
      </c>
    </row>
    <row r="34" spans="1:26" ht="18" customHeight="1">
      <c r="A34" s="67">
        <v>18</v>
      </c>
      <c r="B34" s="49"/>
      <c r="C34" s="50">
        <f>IF(B34="","",INDEX(Sheet1!$B$2:$B$547,MATCH('様式1'!Y34,Sheet1!$I$2:$I$547,0)))</f>
      </c>
      <c r="D34" s="50">
        <f>IF(B34="","",INDEX(Sheet1!$C$2:$C$547,MATCH('様式1'!Y34,Sheet1!$I$2:$I$547,0)))</f>
      </c>
      <c r="E34" s="50">
        <f>IF(B34="","",INDEX(Sheet1!$F$2:$F$547,MATCH('様式1'!Y34,Sheet1!$I$2:$I$547,0)))</f>
      </c>
      <c r="F34" s="50">
        <f>IF(B34="","",INDEX(Sheet1!$E$2:$E$547,MATCH('様式1'!Y34,Sheet1!$I$2:$I$547,0)))</f>
      </c>
      <c r="G34" s="52"/>
      <c r="H34" s="53"/>
      <c r="I34" s="54"/>
      <c r="J34" s="53"/>
      <c r="K34" s="54"/>
      <c r="L34" s="53"/>
      <c r="M34" s="54"/>
      <c r="N34" s="55"/>
      <c r="O34" s="55"/>
      <c r="P34" s="51"/>
      <c r="Q34" s="56"/>
      <c r="R34" s="57"/>
      <c r="S34" s="58"/>
      <c r="U34" s="73">
        <f t="shared" si="0"/>
        <v>0</v>
      </c>
      <c r="Y34" s="59">
        <f t="shared" si="3"/>
      </c>
      <c r="Z34" s="59">
        <f t="shared" si="2"/>
      </c>
    </row>
    <row r="35" spans="1:26" ht="18" customHeight="1">
      <c r="A35" s="67">
        <v>19</v>
      </c>
      <c r="B35" s="49"/>
      <c r="C35" s="50">
        <f>IF(B35="","",INDEX(Sheet1!$B$2:$B$547,MATCH('様式1'!Y35,Sheet1!$I$2:$I$547,0)))</f>
      </c>
      <c r="D35" s="50">
        <f>IF(B35="","",INDEX(Sheet1!$C$2:$C$547,MATCH('様式1'!Y35,Sheet1!$I$2:$I$547,0)))</f>
      </c>
      <c r="E35" s="50">
        <f>IF(B35="","",INDEX(Sheet1!$F$2:$F$547,MATCH('様式1'!Y35,Sheet1!$I$2:$I$547,0)))</f>
      </c>
      <c r="F35" s="50">
        <f>IF(B35="","",INDEX(Sheet1!$E$2:$E$547,MATCH('様式1'!Y35,Sheet1!$I$2:$I$547,0)))</f>
      </c>
      <c r="G35" s="52"/>
      <c r="H35" s="53"/>
      <c r="I35" s="54"/>
      <c r="J35" s="53"/>
      <c r="K35" s="54"/>
      <c r="L35" s="53"/>
      <c r="M35" s="54"/>
      <c r="N35" s="55"/>
      <c r="O35" s="55"/>
      <c r="P35" s="51"/>
      <c r="Q35" s="56"/>
      <c r="R35" s="57"/>
      <c r="S35" s="58"/>
      <c r="U35" s="73">
        <f t="shared" si="0"/>
        <v>0</v>
      </c>
      <c r="Y35" s="59">
        <f t="shared" si="3"/>
      </c>
      <c r="Z35" s="59">
        <f t="shared" si="2"/>
      </c>
    </row>
    <row r="36" spans="1:26" ht="18" customHeight="1">
      <c r="A36" s="67">
        <v>20</v>
      </c>
      <c r="B36" s="49"/>
      <c r="C36" s="50">
        <f>IF(B36="","",INDEX(Sheet1!$B$2:$B$547,MATCH('様式1'!Y36,Sheet1!$I$2:$I$547,0)))</f>
      </c>
      <c r="D36" s="50">
        <f>IF(B36="","",INDEX(Sheet1!$C$2:$C$547,MATCH('様式1'!Y36,Sheet1!$I$2:$I$547,0)))</f>
      </c>
      <c r="E36" s="50">
        <f>IF(B36="","",INDEX(Sheet1!$F$2:$F$547,MATCH('様式1'!Y36,Sheet1!$I$2:$I$547,0)))</f>
      </c>
      <c r="F36" s="50">
        <f>IF(B36="","",INDEX(Sheet1!$E$2:$E$547,MATCH('様式1'!Y36,Sheet1!$I$2:$I$547,0)))</f>
      </c>
      <c r="G36" s="52"/>
      <c r="H36" s="53"/>
      <c r="I36" s="54"/>
      <c r="J36" s="53"/>
      <c r="K36" s="54"/>
      <c r="L36" s="53"/>
      <c r="M36" s="54"/>
      <c r="N36" s="55"/>
      <c r="O36" s="55"/>
      <c r="P36" s="51"/>
      <c r="Q36" s="56"/>
      <c r="R36" s="57"/>
      <c r="S36" s="58"/>
      <c r="U36" s="73">
        <f t="shared" si="0"/>
        <v>0</v>
      </c>
      <c r="Y36" s="59">
        <f t="shared" si="3"/>
      </c>
      <c r="Z36" s="59">
        <f t="shared" si="2"/>
      </c>
    </row>
    <row r="37" spans="1:26" ht="18" customHeight="1">
      <c r="A37" s="67">
        <v>21</v>
      </c>
      <c r="B37" s="49"/>
      <c r="C37" s="50">
        <f>IF(B37="","",INDEX(Sheet1!$B$2:$B$547,MATCH('様式1'!Y37,Sheet1!$I$2:$I$547,0)))</f>
      </c>
      <c r="D37" s="50">
        <f>IF(B37="","",INDEX(Sheet1!$C$2:$C$547,MATCH('様式1'!Y37,Sheet1!$I$2:$I$547,0)))</f>
      </c>
      <c r="E37" s="50">
        <f>IF(B37="","",INDEX(Sheet1!$F$2:$F$547,MATCH('様式1'!Y37,Sheet1!$I$2:$I$547,0)))</f>
      </c>
      <c r="F37" s="50">
        <f>IF(B37="","",INDEX(Sheet1!$E$2:$E$547,MATCH('様式1'!Y37,Sheet1!$I$2:$I$547,0)))</f>
      </c>
      <c r="G37" s="52"/>
      <c r="H37" s="53"/>
      <c r="I37" s="54"/>
      <c r="J37" s="53"/>
      <c r="K37" s="54"/>
      <c r="L37" s="53"/>
      <c r="M37" s="54"/>
      <c r="N37" s="55"/>
      <c r="O37" s="55"/>
      <c r="P37" s="51"/>
      <c r="Q37" s="56"/>
      <c r="R37" s="57"/>
      <c r="S37" s="58"/>
      <c r="U37" s="73">
        <f t="shared" si="0"/>
        <v>0</v>
      </c>
      <c r="Y37" s="59">
        <f t="shared" si="3"/>
      </c>
      <c r="Z37" s="59">
        <f t="shared" si="2"/>
      </c>
    </row>
    <row r="38" spans="1:26" ht="18" customHeight="1">
      <c r="A38" s="67">
        <v>22</v>
      </c>
      <c r="B38" s="49"/>
      <c r="C38" s="50">
        <f>IF(B38="","",INDEX(Sheet1!$B$2:$B$547,MATCH('様式1'!Y38,Sheet1!$I$2:$I$547,0)))</f>
      </c>
      <c r="D38" s="50">
        <f>IF(B38="","",INDEX(Sheet1!$C$2:$C$547,MATCH('様式1'!Y38,Sheet1!$I$2:$I$547,0)))</f>
      </c>
      <c r="E38" s="50">
        <f>IF(B38="","",INDEX(Sheet1!$F$2:$F$547,MATCH('様式1'!Y38,Sheet1!$I$2:$I$547,0)))</f>
      </c>
      <c r="F38" s="50">
        <f>IF(B38="","",INDEX(Sheet1!$E$2:$E$547,MATCH('様式1'!Y38,Sheet1!$I$2:$I$547,0)))</f>
      </c>
      <c r="G38" s="52"/>
      <c r="H38" s="53"/>
      <c r="I38" s="54"/>
      <c r="J38" s="53"/>
      <c r="K38" s="54"/>
      <c r="L38" s="53"/>
      <c r="M38" s="54"/>
      <c r="N38" s="55"/>
      <c r="O38" s="55"/>
      <c r="P38" s="51"/>
      <c r="Q38" s="56"/>
      <c r="R38" s="57"/>
      <c r="S38" s="58"/>
      <c r="U38" s="73">
        <f t="shared" si="0"/>
        <v>0</v>
      </c>
      <c r="Y38" s="59">
        <f t="shared" si="3"/>
      </c>
      <c r="Z38" s="59">
        <f t="shared" si="2"/>
      </c>
    </row>
    <row r="39" spans="1:26" ht="18" customHeight="1">
      <c r="A39" s="67">
        <v>23</v>
      </c>
      <c r="B39" s="49"/>
      <c r="C39" s="50">
        <f>IF(B39="","",INDEX(Sheet1!$B$2:$B$547,MATCH('様式1'!Y39,Sheet1!$I$2:$I$547,0)))</f>
      </c>
      <c r="D39" s="50">
        <f>IF(B39="","",INDEX(Sheet1!$C$2:$C$547,MATCH('様式1'!Y39,Sheet1!$I$2:$I$547,0)))</f>
      </c>
      <c r="E39" s="50">
        <f>IF(B39="","",INDEX(Sheet1!$F$2:$F$547,MATCH('様式1'!Y39,Sheet1!$I$2:$I$547,0)))</f>
      </c>
      <c r="F39" s="50">
        <f>IF(B39="","",INDEX(Sheet1!$E$2:$E$547,MATCH('様式1'!Y39,Sheet1!$I$2:$I$547,0)))</f>
      </c>
      <c r="G39" s="52"/>
      <c r="H39" s="53"/>
      <c r="I39" s="54"/>
      <c r="J39" s="53"/>
      <c r="K39" s="54"/>
      <c r="L39" s="53"/>
      <c r="M39" s="54"/>
      <c r="N39" s="55"/>
      <c r="O39" s="55"/>
      <c r="P39" s="51"/>
      <c r="Q39" s="56"/>
      <c r="R39" s="57"/>
      <c r="S39" s="58"/>
      <c r="U39" s="73">
        <f t="shared" si="0"/>
        <v>0</v>
      </c>
      <c r="Y39" s="59">
        <f t="shared" si="3"/>
      </c>
      <c r="Z39" s="59">
        <f t="shared" si="2"/>
      </c>
    </row>
    <row r="40" spans="1:26" ht="18" customHeight="1">
      <c r="A40" s="67">
        <v>24</v>
      </c>
      <c r="B40" s="49"/>
      <c r="C40" s="50">
        <f>IF(B40="","",INDEX(Sheet1!$B$2:$B$547,MATCH('様式1'!Y40,Sheet1!$I$2:$I$547,0)))</f>
      </c>
      <c r="D40" s="50">
        <f>IF(B40="","",INDEX(Sheet1!$C$2:$C$547,MATCH('様式1'!Y40,Sheet1!$I$2:$I$547,0)))</f>
      </c>
      <c r="E40" s="50">
        <f>IF(B40="","",INDEX(Sheet1!$F$2:$F$547,MATCH('様式1'!Y40,Sheet1!$I$2:$I$547,0)))</f>
      </c>
      <c r="F40" s="50">
        <f>IF(B40="","",INDEX(Sheet1!$E$2:$E$547,MATCH('様式1'!Y40,Sheet1!$I$2:$I$547,0)))</f>
      </c>
      <c r="G40" s="52"/>
      <c r="H40" s="53"/>
      <c r="I40" s="54"/>
      <c r="J40" s="53"/>
      <c r="K40" s="54"/>
      <c r="L40" s="53"/>
      <c r="M40" s="54"/>
      <c r="N40" s="55"/>
      <c r="O40" s="55"/>
      <c r="P40" s="51"/>
      <c r="Q40" s="56"/>
      <c r="R40" s="57"/>
      <c r="S40" s="58"/>
      <c r="U40" s="73">
        <f t="shared" si="0"/>
        <v>0</v>
      </c>
      <c r="Y40" s="59">
        <f t="shared" si="3"/>
      </c>
      <c r="Z40" s="59">
        <f t="shared" si="2"/>
      </c>
    </row>
    <row r="41" spans="1:26" ht="18" customHeight="1">
      <c r="A41" s="67">
        <v>25</v>
      </c>
      <c r="B41" s="49"/>
      <c r="C41" s="50">
        <f>IF(B41="","",INDEX(Sheet1!$B$2:$B$547,MATCH('様式1'!Y41,Sheet1!$I$2:$I$547,0)))</f>
      </c>
      <c r="D41" s="50">
        <f>IF(B41="","",INDEX(Sheet1!$C$2:$C$547,MATCH('様式1'!Y41,Sheet1!$I$2:$I$547,0)))</f>
      </c>
      <c r="E41" s="50">
        <f>IF(B41="","",INDEX(Sheet1!$F$2:$F$547,MATCH('様式1'!Y41,Sheet1!$I$2:$I$547,0)))</f>
      </c>
      <c r="F41" s="50">
        <f>IF(B41="","",INDEX(Sheet1!$E$2:$E$547,MATCH('様式1'!Y41,Sheet1!$I$2:$I$547,0)))</f>
      </c>
      <c r="G41" s="52"/>
      <c r="H41" s="53"/>
      <c r="I41" s="54"/>
      <c r="J41" s="53"/>
      <c r="K41" s="54"/>
      <c r="L41" s="53"/>
      <c r="M41" s="54"/>
      <c r="N41" s="55"/>
      <c r="O41" s="55"/>
      <c r="P41" s="51"/>
      <c r="Q41" s="56"/>
      <c r="R41" s="57"/>
      <c r="S41" s="58"/>
      <c r="U41" s="73">
        <f t="shared" si="0"/>
        <v>0</v>
      </c>
      <c r="Y41" s="59">
        <f t="shared" si="3"/>
      </c>
      <c r="Z41" s="59">
        <f t="shared" si="2"/>
      </c>
    </row>
    <row r="42" spans="1:26" ht="18" customHeight="1">
      <c r="A42" s="67">
        <v>26</v>
      </c>
      <c r="B42" s="49"/>
      <c r="C42" s="50">
        <f>IF(B42="","",INDEX(Sheet1!$B$2:$B$547,MATCH('様式1'!Y42,Sheet1!$I$2:$I$547,0)))</f>
      </c>
      <c r="D42" s="50">
        <f>IF(B42="","",INDEX(Sheet1!$C$2:$C$547,MATCH('様式1'!Y42,Sheet1!$I$2:$I$547,0)))</f>
      </c>
      <c r="E42" s="50">
        <f>IF(B42="","",INDEX(Sheet1!$F$2:$F$547,MATCH('様式1'!Y42,Sheet1!$I$2:$I$547,0)))</f>
      </c>
      <c r="F42" s="50">
        <f>IF(B42="","",INDEX(Sheet1!$E$2:$E$547,MATCH('様式1'!Y42,Sheet1!$I$2:$I$547,0)))</f>
      </c>
      <c r="G42" s="52"/>
      <c r="H42" s="53"/>
      <c r="I42" s="54"/>
      <c r="J42" s="53"/>
      <c r="K42" s="54"/>
      <c r="L42" s="53"/>
      <c r="M42" s="54"/>
      <c r="N42" s="55"/>
      <c r="O42" s="55"/>
      <c r="P42" s="51"/>
      <c r="Q42" s="56"/>
      <c r="R42" s="57"/>
      <c r="S42" s="58"/>
      <c r="U42" s="73">
        <f t="shared" si="0"/>
        <v>0</v>
      </c>
      <c r="Y42" s="59">
        <f t="shared" si="3"/>
      </c>
      <c r="Z42" s="59">
        <f t="shared" si="2"/>
      </c>
    </row>
    <row r="43" spans="1:26" ht="18" customHeight="1">
      <c r="A43" s="67">
        <v>27</v>
      </c>
      <c r="B43" s="49"/>
      <c r="C43" s="50">
        <f>IF(B43="","",INDEX(Sheet1!$B$2:$B$547,MATCH('様式1'!Y43,Sheet1!$I$2:$I$547,0)))</f>
      </c>
      <c r="D43" s="50">
        <f>IF(B43="","",INDEX(Sheet1!$C$2:$C$547,MATCH('様式1'!Y43,Sheet1!$I$2:$I$547,0)))</f>
      </c>
      <c r="E43" s="50">
        <f>IF(B43="","",INDEX(Sheet1!$F$2:$F$547,MATCH('様式1'!Y43,Sheet1!$I$2:$I$547,0)))</f>
      </c>
      <c r="F43" s="50">
        <f>IF(B43="","",INDEX(Sheet1!$E$2:$E$547,MATCH('様式1'!Y43,Sheet1!$I$2:$I$547,0)))</f>
      </c>
      <c r="G43" s="52"/>
      <c r="H43" s="53"/>
      <c r="I43" s="54"/>
      <c r="J43" s="53"/>
      <c r="K43" s="54"/>
      <c r="L43" s="53"/>
      <c r="M43" s="54"/>
      <c r="N43" s="55"/>
      <c r="O43" s="55"/>
      <c r="P43" s="51"/>
      <c r="Q43" s="56"/>
      <c r="R43" s="57"/>
      <c r="S43" s="58"/>
      <c r="U43" s="73">
        <f t="shared" si="0"/>
        <v>0</v>
      </c>
      <c r="Y43" s="59">
        <f t="shared" si="3"/>
      </c>
      <c r="Z43" s="59">
        <f t="shared" si="2"/>
      </c>
    </row>
    <row r="44" spans="1:26" ht="18" customHeight="1">
      <c r="A44" s="67">
        <v>28</v>
      </c>
      <c r="B44" s="49"/>
      <c r="C44" s="50">
        <f>IF(B44="","",INDEX(Sheet1!$B$2:$B$547,MATCH('様式1'!Y44,Sheet1!$I$2:$I$547,0)))</f>
      </c>
      <c r="D44" s="50">
        <f>IF(B44="","",INDEX(Sheet1!$C$2:$C$547,MATCH('様式1'!Y44,Sheet1!$I$2:$I$547,0)))</f>
      </c>
      <c r="E44" s="50">
        <f>IF(B44="","",INDEX(Sheet1!$F$2:$F$547,MATCH('様式1'!Y44,Sheet1!$I$2:$I$547,0)))</f>
      </c>
      <c r="F44" s="50">
        <f>IF(B44="","",INDEX(Sheet1!$E$2:$E$547,MATCH('様式1'!Y44,Sheet1!$I$2:$I$547,0)))</f>
      </c>
      <c r="G44" s="52"/>
      <c r="H44" s="53"/>
      <c r="I44" s="54"/>
      <c r="J44" s="53"/>
      <c r="K44" s="54"/>
      <c r="L44" s="53"/>
      <c r="M44" s="54"/>
      <c r="N44" s="55"/>
      <c r="O44" s="55"/>
      <c r="P44" s="51"/>
      <c r="Q44" s="56"/>
      <c r="R44" s="57"/>
      <c r="S44" s="58"/>
      <c r="U44" s="73">
        <f t="shared" si="0"/>
        <v>0</v>
      </c>
      <c r="Y44" s="59">
        <f t="shared" si="3"/>
      </c>
      <c r="Z44" s="59">
        <f t="shared" si="2"/>
      </c>
    </row>
    <row r="45" spans="1:26" ht="18" customHeight="1">
      <c r="A45" s="67">
        <v>29</v>
      </c>
      <c r="B45" s="49"/>
      <c r="C45" s="50">
        <f>IF(B45="","",INDEX(Sheet1!$B$2:$B$547,MATCH('様式1'!Y45,Sheet1!$I$2:$I$547,0)))</f>
      </c>
      <c r="D45" s="50">
        <f>IF(B45="","",INDEX(Sheet1!$C$2:$C$547,MATCH('様式1'!Y45,Sheet1!$I$2:$I$547,0)))</f>
      </c>
      <c r="E45" s="50">
        <f>IF(B45="","",INDEX(Sheet1!$F$2:$F$547,MATCH('様式1'!Y45,Sheet1!$I$2:$I$547,0)))</f>
      </c>
      <c r="F45" s="50">
        <f>IF(B45="","",INDEX(Sheet1!$E$2:$E$547,MATCH('様式1'!Y45,Sheet1!$I$2:$I$547,0)))</f>
      </c>
      <c r="G45" s="52"/>
      <c r="H45" s="53"/>
      <c r="I45" s="54"/>
      <c r="J45" s="53"/>
      <c r="K45" s="54"/>
      <c r="L45" s="53"/>
      <c r="M45" s="54"/>
      <c r="N45" s="55"/>
      <c r="O45" s="55"/>
      <c r="P45" s="51"/>
      <c r="Q45" s="56"/>
      <c r="R45" s="57"/>
      <c r="S45" s="58"/>
      <c r="U45" s="73">
        <f t="shared" si="0"/>
        <v>0</v>
      </c>
      <c r="Y45" s="59">
        <f t="shared" si="3"/>
      </c>
      <c r="Z45" s="59">
        <f t="shared" si="2"/>
      </c>
    </row>
    <row r="46" spans="1:26" ht="18" customHeight="1">
      <c r="A46" s="67">
        <v>30</v>
      </c>
      <c r="B46" s="49"/>
      <c r="C46" s="50">
        <f>IF(B46="","",INDEX(Sheet1!$B$2:$B$547,MATCH('様式1'!Y46,Sheet1!$I$2:$I$547,0)))</f>
      </c>
      <c r="D46" s="50">
        <f>IF(B46="","",INDEX(Sheet1!$C$2:$C$547,MATCH('様式1'!Y46,Sheet1!$I$2:$I$547,0)))</f>
      </c>
      <c r="E46" s="50">
        <f>IF(B46="","",INDEX(Sheet1!$F$2:$F$547,MATCH('様式1'!Y46,Sheet1!$I$2:$I$547,0)))</f>
      </c>
      <c r="F46" s="50">
        <f>IF(B46="","",INDEX(Sheet1!$E$2:$E$547,MATCH('様式1'!Y46,Sheet1!$I$2:$I$547,0)))</f>
      </c>
      <c r="G46" s="52"/>
      <c r="H46" s="53"/>
      <c r="I46" s="54"/>
      <c r="J46" s="53"/>
      <c r="K46" s="54"/>
      <c r="L46" s="53"/>
      <c r="M46" s="54"/>
      <c r="N46" s="55"/>
      <c r="O46" s="55"/>
      <c r="P46" s="51"/>
      <c r="Q46" s="56"/>
      <c r="R46" s="57"/>
      <c r="S46" s="58"/>
      <c r="U46" s="73">
        <f t="shared" si="0"/>
        <v>0</v>
      </c>
      <c r="Y46" s="59">
        <f t="shared" si="3"/>
      </c>
      <c r="Z46" s="59">
        <f t="shared" si="2"/>
      </c>
    </row>
    <row r="47" spans="1:26" ht="18" customHeight="1">
      <c r="A47" s="67">
        <v>31</v>
      </c>
      <c r="B47" s="49"/>
      <c r="C47" s="50">
        <f>IF(B47="","",INDEX(Sheet1!$B$2:$B$547,MATCH('様式1'!Y47,Sheet1!$I$2:$I$547,0)))</f>
      </c>
      <c r="D47" s="50">
        <f>IF(B47="","",INDEX(Sheet1!$C$2:$C$547,MATCH('様式1'!Y47,Sheet1!$I$2:$I$547,0)))</f>
      </c>
      <c r="E47" s="50">
        <f>IF(B47="","",INDEX(Sheet1!$F$2:$F$547,MATCH('様式1'!Y47,Sheet1!$I$2:$I$547,0)))</f>
      </c>
      <c r="F47" s="50">
        <f>IF(B47="","",INDEX(Sheet1!$E$2:$E$547,MATCH('様式1'!Y47,Sheet1!$I$2:$I$547,0)))</f>
      </c>
      <c r="G47" s="52"/>
      <c r="H47" s="53"/>
      <c r="I47" s="54"/>
      <c r="J47" s="53"/>
      <c r="K47" s="54"/>
      <c r="L47" s="53"/>
      <c r="M47" s="54"/>
      <c r="N47" s="55"/>
      <c r="O47" s="55"/>
      <c r="P47" s="51"/>
      <c r="Q47" s="56"/>
      <c r="R47" s="57"/>
      <c r="S47" s="58"/>
      <c r="U47" s="73">
        <f t="shared" si="0"/>
        <v>0</v>
      </c>
      <c r="Y47" s="59">
        <f t="shared" si="3"/>
      </c>
      <c r="Z47" s="59">
        <f t="shared" si="2"/>
      </c>
    </row>
    <row r="48" spans="1:26" ht="18" customHeight="1">
      <c r="A48" s="67">
        <v>32</v>
      </c>
      <c r="B48" s="49"/>
      <c r="C48" s="50">
        <f>IF(B48="","",INDEX(Sheet1!$B$2:$B$547,MATCH('様式1'!Y48,Sheet1!$I$2:$I$547,0)))</f>
      </c>
      <c r="D48" s="50">
        <f>IF(B48="","",INDEX(Sheet1!$C$2:$C$547,MATCH('様式1'!Y48,Sheet1!$I$2:$I$547,0)))</f>
      </c>
      <c r="E48" s="50">
        <f>IF(B48="","",INDEX(Sheet1!$F$2:$F$547,MATCH('様式1'!Y48,Sheet1!$I$2:$I$547,0)))</f>
      </c>
      <c r="F48" s="50">
        <f>IF(B48="","",INDEX(Sheet1!$E$2:$E$547,MATCH('様式1'!Y48,Sheet1!$I$2:$I$547,0)))</f>
      </c>
      <c r="G48" s="52"/>
      <c r="H48" s="53"/>
      <c r="I48" s="54"/>
      <c r="J48" s="53"/>
      <c r="K48" s="54"/>
      <c r="L48" s="53"/>
      <c r="M48" s="54"/>
      <c r="N48" s="55"/>
      <c r="O48" s="55"/>
      <c r="P48" s="51"/>
      <c r="Q48" s="56"/>
      <c r="R48" s="57"/>
      <c r="S48" s="58"/>
      <c r="U48" s="73">
        <f t="shared" si="0"/>
        <v>0</v>
      </c>
      <c r="Y48" s="59">
        <f t="shared" si="3"/>
      </c>
      <c r="Z48" s="59">
        <f t="shared" si="2"/>
      </c>
    </row>
    <row r="49" spans="1:26" ht="18" customHeight="1">
      <c r="A49" s="67">
        <v>33</v>
      </c>
      <c r="B49" s="49"/>
      <c r="C49" s="50">
        <f>IF(B49="","",INDEX(Sheet1!$B$2:$B$547,MATCH('様式1'!Y49,Sheet1!$I$2:$I$547,0)))</f>
      </c>
      <c r="D49" s="50">
        <f>IF(B49="","",INDEX(Sheet1!$C$2:$C$547,MATCH('様式1'!Y49,Sheet1!$I$2:$I$547,0)))</f>
      </c>
      <c r="E49" s="50">
        <f>IF(B49="","",INDEX(Sheet1!$F$2:$F$547,MATCH('様式1'!Y49,Sheet1!$I$2:$I$547,0)))</f>
      </c>
      <c r="F49" s="50">
        <f>IF(B49="","",INDEX(Sheet1!$E$2:$E$547,MATCH('様式1'!Y49,Sheet1!$I$2:$I$547,0)))</f>
      </c>
      <c r="G49" s="52"/>
      <c r="H49" s="53"/>
      <c r="I49" s="54"/>
      <c r="J49" s="53"/>
      <c r="K49" s="54"/>
      <c r="L49" s="53"/>
      <c r="M49" s="54"/>
      <c r="N49" s="55"/>
      <c r="O49" s="55"/>
      <c r="P49" s="51"/>
      <c r="Q49" s="56"/>
      <c r="R49" s="57"/>
      <c r="S49" s="58"/>
      <c r="U49" s="73">
        <f t="shared" si="0"/>
        <v>0</v>
      </c>
      <c r="Y49" s="59">
        <f t="shared" si="3"/>
      </c>
      <c r="Z49" s="59">
        <f t="shared" si="2"/>
      </c>
    </row>
    <row r="50" spans="1:26" ht="18" customHeight="1">
      <c r="A50" s="67">
        <v>34</v>
      </c>
      <c r="B50" s="49"/>
      <c r="C50" s="50">
        <f>IF(B50="","",INDEX(Sheet1!$B$2:$B$547,MATCH('様式1'!Y50,Sheet1!$I$2:$I$547,0)))</f>
      </c>
      <c r="D50" s="50">
        <f>IF(B50="","",INDEX(Sheet1!$C$2:$C$547,MATCH('様式1'!Y50,Sheet1!$I$2:$I$547,0)))</f>
      </c>
      <c r="E50" s="50">
        <f>IF(B50="","",INDEX(Sheet1!$F$2:$F$547,MATCH('様式1'!Y50,Sheet1!$I$2:$I$547,0)))</f>
      </c>
      <c r="F50" s="50">
        <f>IF(B50="","",INDEX(Sheet1!$E$2:$E$547,MATCH('様式1'!Y50,Sheet1!$I$2:$I$547,0)))</f>
      </c>
      <c r="G50" s="52"/>
      <c r="H50" s="53"/>
      <c r="I50" s="54"/>
      <c r="J50" s="53"/>
      <c r="K50" s="54"/>
      <c r="L50" s="53"/>
      <c r="M50" s="54"/>
      <c r="N50" s="55"/>
      <c r="O50" s="55"/>
      <c r="P50" s="51"/>
      <c r="Q50" s="56"/>
      <c r="R50" s="57"/>
      <c r="S50" s="58"/>
      <c r="U50" s="73">
        <f t="shared" si="0"/>
        <v>0</v>
      </c>
      <c r="Y50" s="59">
        <f t="shared" si="3"/>
      </c>
      <c r="Z50" s="59">
        <f t="shared" si="2"/>
      </c>
    </row>
    <row r="51" spans="1:26" ht="18" customHeight="1">
      <c r="A51" s="67">
        <v>35</v>
      </c>
      <c r="B51" s="49"/>
      <c r="C51" s="50">
        <f>IF(B51="","",INDEX(Sheet1!$B$2:$B$547,MATCH('様式1'!Y51,Sheet1!$I$2:$I$547,0)))</f>
      </c>
      <c r="D51" s="50">
        <f>IF(B51="","",INDEX(Sheet1!$C$2:$C$547,MATCH('様式1'!Y51,Sheet1!$I$2:$I$547,0)))</f>
      </c>
      <c r="E51" s="50">
        <f>IF(B51="","",INDEX(Sheet1!$F$2:$F$547,MATCH('様式1'!Y51,Sheet1!$I$2:$I$547,0)))</f>
      </c>
      <c r="F51" s="50">
        <f>IF(B51="","",INDEX(Sheet1!$E$2:$E$547,MATCH('様式1'!Y51,Sheet1!$I$2:$I$547,0)))</f>
      </c>
      <c r="G51" s="52"/>
      <c r="H51" s="53"/>
      <c r="I51" s="54"/>
      <c r="J51" s="53"/>
      <c r="K51" s="54"/>
      <c r="L51" s="53"/>
      <c r="M51" s="54"/>
      <c r="N51" s="55"/>
      <c r="O51" s="55"/>
      <c r="P51" s="51"/>
      <c r="Q51" s="56"/>
      <c r="R51" s="57"/>
      <c r="S51" s="58"/>
      <c r="U51" s="73">
        <f t="shared" si="0"/>
        <v>0</v>
      </c>
      <c r="Y51" s="59">
        <f t="shared" si="3"/>
      </c>
      <c r="Z51" s="59">
        <f t="shared" si="2"/>
      </c>
    </row>
    <row r="52" spans="1:26" ht="18" customHeight="1">
      <c r="A52" s="67">
        <v>36</v>
      </c>
      <c r="B52" s="49"/>
      <c r="C52" s="50">
        <f>IF(B52="","",INDEX(Sheet1!$B$2:$B$547,MATCH('様式1'!Y52,Sheet1!$I$2:$I$547,0)))</f>
      </c>
      <c r="D52" s="50">
        <f>IF(B52="","",INDEX(Sheet1!$C$2:$C$547,MATCH('様式1'!Y52,Sheet1!$I$2:$I$547,0)))</f>
      </c>
      <c r="E52" s="50">
        <f>IF(B52="","",INDEX(Sheet1!$F$2:$F$547,MATCH('様式1'!Y52,Sheet1!$I$2:$I$547,0)))</f>
      </c>
      <c r="F52" s="50">
        <f>IF(B52="","",INDEX(Sheet1!$E$2:$E$547,MATCH('様式1'!Y52,Sheet1!$I$2:$I$547,0)))</f>
      </c>
      <c r="G52" s="52"/>
      <c r="H52" s="53"/>
      <c r="I52" s="54"/>
      <c r="J52" s="53"/>
      <c r="K52" s="54"/>
      <c r="L52" s="53"/>
      <c r="M52" s="54"/>
      <c r="N52" s="55"/>
      <c r="O52" s="55"/>
      <c r="P52" s="51"/>
      <c r="Q52" s="56"/>
      <c r="R52" s="57"/>
      <c r="S52" s="58"/>
      <c r="U52" s="73">
        <f t="shared" si="0"/>
        <v>0</v>
      </c>
      <c r="Y52" s="59">
        <f t="shared" si="3"/>
      </c>
      <c r="Z52" s="59">
        <f t="shared" si="2"/>
      </c>
    </row>
    <row r="53" spans="1:26" ht="18" customHeight="1">
      <c r="A53" s="67">
        <v>37</v>
      </c>
      <c r="B53" s="49"/>
      <c r="C53" s="50">
        <f>IF(B53="","",INDEX(Sheet1!$B$2:$B$547,MATCH('様式1'!Y53,Sheet1!$I$2:$I$547,0)))</f>
      </c>
      <c r="D53" s="50">
        <f>IF(B53="","",INDEX(Sheet1!$C$2:$C$547,MATCH('様式1'!Y53,Sheet1!$I$2:$I$547,0)))</f>
      </c>
      <c r="E53" s="50">
        <f>IF(B53="","",INDEX(Sheet1!$F$2:$F$547,MATCH('様式1'!Y53,Sheet1!$I$2:$I$547,0)))</f>
      </c>
      <c r="F53" s="50">
        <f>IF(B53="","",INDEX(Sheet1!$E$2:$E$547,MATCH('様式1'!Y53,Sheet1!$I$2:$I$547,0)))</f>
      </c>
      <c r="G53" s="52"/>
      <c r="H53" s="53"/>
      <c r="I53" s="54"/>
      <c r="J53" s="53"/>
      <c r="K53" s="54"/>
      <c r="L53" s="53"/>
      <c r="M53" s="54"/>
      <c r="N53" s="55"/>
      <c r="O53" s="55"/>
      <c r="P53" s="51"/>
      <c r="Q53" s="56"/>
      <c r="R53" s="57"/>
      <c r="S53" s="58"/>
      <c r="U53" s="73">
        <f t="shared" si="0"/>
        <v>0</v>
      </c>
      <c r="Y53" s="59">
        <f t="shared" si="3"/>
      </c>
      <c r="Z53" s="59">
        <f t="shared" si="2"/>
      </c>
    </row>
    <row r="54" spans="1:26" ht="18" customHeight="1">
      <c r="A54" s="67">
        <v>38</v>
      </c>
      <c r="B54" s="49"/>
      <c r="C54" s="50">
        <f>IF(B54="","",INDEX(Sheet1!$B$2:$B$547,MATCH('様式1'!Y54,Sheet1!$I$2:$I$547,0)))</f>
      </c>
      <c r="D54" s="50">
        <f>IF(B54="","",INDEX(Sheet1!$C$2:$C$547,MATCH('様式1'!Y54,Sheet1!$I$2:$I$547,0)))</f>
      </c>
      <c r="E54" s="50">
        <f>IF(B54="","",INDEX(Sheet1!$F$2:$F$547,MATCH('様式1'!Y54,Sheet1!$I$2:$I$547,0)))</f>
      </c>
      <c r="F54" s="50">
        <f>IF(B54="","",INDEX(Sheet1!$E$2:$E$547,MATCH('様式1'!Y54,Sheet1!$I$2:$I$547,0)))</f>
      </c>
      <c r="G54" s="52"/>
      <c r="H54" s="53"/>
      <c r="I54" s="54"/>
      <c r="J54" s="53"/>
      <c r="K54" s="54"/>
      <c r="L54" s="53"/>
      <c r="M54" s="54"/>
      <c r="N54" s="55"/>
      <c r="O54" s="55"/>
      <c r="P54" s="51"/>
      <c r="Q54" s="56"/>
      <c r="R54" s="57"/>
      <c r="S54" s="58"/>
      <c r="U54" s="73">
        <f t="shared" si="0"/>
        <v>0</v>
      </c>
      <c r="Y54" s="59">
        <f t="shared" si="3"/>
      </c>
      <c r="Z54" s="59">
        <f t="shared" si="2"/>
      </c>
    </row>
    <row r="55" spans="1:26" ht="18" customHeight="1">
      <c r="A55" s="67">
        <v>39</v>
      </c>
      <c r="B55" s="49"/>
      <c r="C55" s="50">
        <f>IF(B55="","",INDEX(Sheet1!$B$2:$B$547,MATCH('様式1'!Y55,Sheet1!$I$2:$I$547,0)))</f>
      </c>
      <c r="D55" s="50">
        <f>IF(B55="","",INDEX(Sheet1!$C$2:$C$547,MATCH('様式1'!Y55,Sheet1!$I$2:$I$547,0)))</f>
      </c>
      <c r="E55" s="50">
        <f>IF(B55="","",INDEX(Sheet1!$F$2:$F$547,MATCH('様式1'!Y55,Sheet1!$I$2:$I$547,0)))</f>
      </c>
      <c r="F55" s="50">
        <f>IF(B55="","",INDEX(Sheet1!$E$2:$E$547,MATCH('様式1'!Y55,Sheet1!$I$2:$I$547,0)))</f>
      </c>
      <c r="G55" s="52"/>
      <c r="H55" s="53"/>
      <c r="I55" s="54"/>
      <c r="J55" s="53"/>
      <c r="K55" s="54"/>
      <c r="L55" s="53"/>
      <c r="M55" s="54"/>
      <c r="N55" s="55"/>
      <c r="O55" s="55"/>
      <c r="P55" s="51"/>
      <c r="Q55" s="56"/>
      <c r="R55" s="57"/>
      <c r="S55" s="58"/>
      <c r="U55" s="73">
        <f t="shared" si="0"/>
        <v>0</v>
      </c>
      <c r="Y55" s="59">
        <f t="shared" si="3"/>
      </c>
      <c r="Z55" s="59">
        <f t="shared" si="2"/>
      </c>
    </row>
    <row r="56" spans="1:26" ht="18" customHeight="1">
      <c r="A56" s="67">
        <v>40</v>
      </c>
      <c r="B56" s="49"/>
      <c r="C56" s="50">
        <f>IF(B56="","",INDEX(Sheet1!$B$2:$B$547,MATCH('様式1'!Y56,Sheet1!$I$2:$I$547,0)))</f>
      </c>
      <c r="D56" s="50">
        <f>IF(B56="","",INDEX(Sheet1!$C$2:$C$547,MATCH('様式1'!Y56,Sheet1!$I$2:$I$547,0)))</f>
      </c>
      <c r="E56" s="50">
        <f>IF(B56="","",INDEX(Sheet1!$F$2:$F$547,MATCH('様式1'!Y56,Sheet1!$I$2:$I$547,0)))</f>
      </c>
      <c r="F56" s="50">
        <f>IF(B56="","",INDEX(Sheet1!$E$2:$E$547,MATCH('様式1'!Y56,Sheet1!$I$2:$I$547,0)))</f>
      </c>
      <c r="G56" s="52"/>
      <c r="H56" s="53"/>
      <c r="I56" s="54"/>
      <c r="J56" s="53"/>
      <c r="K56" s="54"/>
      <c r="L56" s="53"/>
      <c r="M56" s="54"/>
      <c r="N56" s="55"/>
      <c r="O56" s="55"/>
      <c r="P56" s="51"/>
      <c r="Q56" s="56"/>
      <c r="R56" s="57"/>
      <c r="S56" s="58"/>
      <c r="U56" s="73">
        <f t="shared" si="0"/>
        <v>0</v>
      </c>
      <c r="Y56" s="59">
        <f t="shared" si="3"/>
      </c>
      <c r="Z56" s="59">
        <f t="shared" si="2"/>
      </c>
    </row>
    <row r="57" spans="1:26" ht="18" customHeight="1">
      <c r="A57" s="67">
        <v>41</v>
      </c>
      <c r="B57" s="49"/>
      <c r="C57" s="50">
        <f>IF(B57="","",INDEX(Sheet1!$B$2:$B$547,MATCH('様式1'!Y57,Sheet1!$I$2:$I$547,0)))</f>
      </c>
      <c r="D57" s="50">
        <f>IF(B57="","",INDEX(Sheet1!$C$2:$C$547,MATCH('様式1'!Y57,Sheet1!$I$2:$I$547,0)))</f>
      </c>
      <c r="E57" s="50">
        <f>IF(B57="","",INDEX(Sheet1!$F$2:$F$547,MATCH('様式1'!Y57,Sheet1!$I$2:$I$547,0)))</f>
      </c>
      <c r="F57" s="50">
        <f>IF(B57="","",INDEX(Sheet1!$E$2:$E$547,MATCH('様式1'!Y57,Sheet1!$I$2:$I$547,0)))</f>
      </c>
      <c r="G57" s="52"/>
      <c r="H57" s="53"/>
      <c r="I57" s="54"/>
      <c r="J57" s="53"/>
      <c r="K57" s="54"/>
      <c r="L57" s="53"/>
      <c r="M57" s="54"/>
      <c r="N57" s="55"/>
      <c r="O57" s="55"/>
      <c r="P57" s="51"/>
      <c r="Q57" s="56"/>
      <c r="R57" s="57"/>
      <c r="S57" s="58"/>
      <c r="U57" s="73">
        <f t="shared" si="0"/>
        <v>0</v>
      </c>
      <c r="Y57" s="59">
        <f t="shared" si="3"/>
      </c>
      <c r="Z57" s="59">
        <f t="shared" si="2"/>
      </c>
    </row>
    <row r="58" spans="1:26" ht="18" customHeight="1">
      <c r="A58" s="67">
        <v>42</v>
      </c>
      <c r="B58" s="49"/>
      <c r="C58" s="50">
        <f>IF(B58="","",INDEX(Sheet1!$B$2:$B$547,MATCH('様式1'!Y58,Sheet1!$I$2:$I$547,0)))</f>
      </c>
      <c r="D58" s="50">
        <f>IF(B58="","",INDEX(Sheet1!$C$2:$C$547,MATCH('様式1'!Y58,Sheet1!$I$2:$I$547,0)))</f>
      </c>
      <c r="E58" s="50">
        <f>IF(B58="","",INDEX(Sheet1!$F$2:$F$547,MATCH('様式1'!Y58,Sheet1!$I$2:$I$547,0)))</f>
      </c>
      <c r="F58" s="50">
        <f>IF(B58="","",INDEX(Sheet1!$E$2:$E$547,MATCH('様式1'!Y58,Sheet1!$I$2:$I$547,0)))</f>
      </c>
      <c r="G58" s="52"/>
      <c r="H58" s="53"/>
      <c r="I58" s="54"/>
      <c r="J58" s="53"/>
      <c r="K58" s="54"/>
      <c r="L58" s="53"/>
      <c r="M58" s="54"/>
      <c r="N58" s="55"/>
      <c r="O58" s="55"/>
      <c r="P58" s="51"/>
      <c r="Q58" s="56"/>
      <c r="R58" s="57"/>
      <c r="S58" s="58"/>
      <c r="U58" s="73">
        <f t="shared" si="0"/>
        <v>0</v>
      </c>
      <c r="Y58" s="59">
        <f t="shared" si="3"/>
      </c>
      <c r="Z58" s="59">
        <f t="shared" si="2"/>
      </c>
    </row>
    <row r="59" spans="1:26" ht="18" customHeight="1">
      <c r="A59" s="67">
        <v>43</v>
      </c>
      <c r="B59" s="49"/>
      <c r="C59" s="50">
        <f>IF(B59="","",INDEX(Sheet1!$B$2:$B$547,MATCH('様式1'!Y59,Sheet1!$I$2:$I$547,0)))</f>
      </c>
      <c r="D59" s="50">
        <f>IF(B59="","",INDEX(Sheet1!$C$2:$C$547,MATCH('様式1'!Y59,Sheet1!$I$2:$I$547,0)))</f>
      </c>
      <c r="E59" s="50">
        <f>IF(B59="","",INDEX(Sheet1!$F$2:$F$547,MATCH('様式1'!Y59,Sheet1!$I$2:$I$547,0)))</f>
      </c>
      <c r="F59" s="50">
        <f>IF(B59="","",INDEX(Sheet1!$E$2:$E$547,MATCH('様式1'!Y59,Sheet1!$I$2:$I$547,0)))</f>
      </c>
      <c r="G59" s="52"/>
      <c r="H59" s="53"/>
      <c r="I59" s="54"/>
      <c r="J59" s="53"/>
      <c r="K59" s="54"/>
      <c r="L59" s="53"/>
      <c r="M59" s="54"/>
      <c r="N59" s="55"/>
      <c r="O59" s="55"/>
      <c r="P59" s="51"/>
      <c r="Q59" s="56"/>
      <c r="R59" s="57"/>
      <c r="S59" s="58"/>
      <c r="U59" s="73">
        <f t="shared" si="0"/>
        <v>0</v>
      </c>
      <c r="Y59" s="59">
        <f t="shared" si="3"/>
      </c>
      <c r="Z59" s="59">
        <f t="shared" si="2"/>
      </c>
    </row>
    <row r="60" spans="1:26" ht="18" customHeight="1">
      <c r="A60" s="67">
        <v>44</v>
      </c>
      <c r="B60" s="49"/>
      <c r="C60" s="50">
        <f>IF(B60="","",INDEX(Sheet1!$B$2:$B$547,MATCH('様式1'!Y60,Sheet1!$I$2:$I$547,0)))</f>
      </c>
      <c r="D60" s="50">
        <f>IF(B60="","",INDEX(Sheet1!$C$2:$C$547,MATCH('様式1'!Y60,Sheet1!$I$2:$I$547,0)))</f>
      </c>
      <c r="E60" s="50">
        <f>IF(B60="","",INDEX(Sheet1!$F$2:$F$547,MATCH('様式1'!Y60,Sheet1!$I$2:$I$547,0)))</f>
      </c>
      <c r="F60" s="50">
        <f>IF(B60="","",INDEX(Sheet1!$E$2:$E$547,MATCH('様式1'!Y60,Sheet1!$I$2:$I$547,0)))</f>
      </c>
      <c r="G60" s="52"/>
      <c r="H60" s="53"/>
      <c r="I60" s="54"/>
      <c r="J60" s="53"/>
      <c r="K60" s="54"/>
      <c r="L60" s="53"/>
      <c r="M60" s="54"/>
      <c r="N60" s="55"/>
      <c r="O60" s="55"/>
      <c r="P60" s="51"/>
      <c r="Q60" s="56"/>
      <c r="R60" s="57"/>
      <c r="S60" s="58"/>
      <c r="U60" s="73">
        <f t="shared" si="0"/>
        <v>0</v>
      </c>
      <c r="Y60" s="59">
        <f t="shared" si="3"/>
      </c>
      <c r="Z60" s="59">
        <f t="shared" si="2"/>
      </c>
    </row>
    <row r="61" spans="1:26" ht="18" customHeight="1">
      <c r="A61" s="67">
        <v>45</v>
      </c>
      <c r="B61" s="49"/>
      <c r="C61" s="50">
        <f>IF(B61="","",INDEX(Sheet1!$B$2:$B$547,MATCH('様式1'!Y61,Sheet1!$I$2:$I$547,0)))</f>
      </c>
      <c r="D61" s="50">
        <f>IF(B61="","",INDEX(Sheet1!$C$2:$C$547,MATCH('様式1'!Y61,Sheet1!$I$2:$I$547,0)))</f>
      </c>
      <c r="E61" s="50">
        <f>IF(B61="","",INDEX(Sheet1!$F$2:$F$547,MATCH('様式1'!Y61,Sheet1!$I$2:$I$547,0)))</f>
      </c>
      <c r="F61" s="50">
        <f>IF(B61="","",INDEX(Sheet1!$E$2:$E$547,MATCH('様式1'!Y61,Sheet1!$I$2:$I$547,0)))</f>
      </c>
      <c r="G61" s="52"/>
      <c r="H61" s="53"/>
      <c r="I61" s="54"/>
      <c r="J61" s="53"/>
      <c r="K61" s="54"/>
      <c r="L61" s="53"/>
      <c r="M61" s="54"/>
      <c r="N61" s="55"/>
      <c r="O61" s="55"/>
      <c r="P61" s="51"/>
      <c r="Q61" s="56"/>
      <c r="R61" s="57"/>
      <c r="S61" s="58"/>
      <c r="U61" s="73">
        <f t="shared" si="0"/>
        <v>0</v>
      </c>
      <c r="Y61" s="59">
        <f t="shared" si="3"/>
      </c>
      <c r="Z61" s="59">
        <f t="shared" si="2"/>
      </c>
    </row>
    <row r="62" spans="1:26" ht="18" customHeight="1">
      <c r="A62" s="67">
        <v>46</v>
      </c>
      <c r="B62" s="49"/>
      <c r="C62" s="50">
        <f>IF(B62="","",INDEX(Sheet1!$B$2:$B$547,MATCH('様式1'!Y62,Sheet1!$I$2:$I$547,0)))</f>
      </c>
      <c r="D62" s="50">
        <f>IF(B62="","",INDEX(Sheet1!$C$2:$C$547,MATCH('様式1'!Y62,Sheet1!$I$2:$I$547,0)))</f>
      </c>
      <c r="E62" s="50">
        <f>IF(B62="","",INDEX(Sheet1!$F$2:$F$547,MATCH('様式1'!Y62,Sheet1!$I$2:$I$547,0)))</f>
      </c>
      <c r="F62" s="50">
        <f>IF(B62="","",INDEX(Sheet1!$E$2:$E$547,MATCH('様式1'!Y62,Sheet1!$I$2:$I$547,0)))</f>
      </c>
      <c r="G62" s="52"/>
      <c r="H62" s="53"/>
      <c r="I62" s="54"/>
      <c r="J62" s="53"/>
      <c r="K62" s="54"/>
      <c r="L62" s="53"/>
      <c r="M62" s="54"/>
      <c r="N62" s="55"/>
      <c r="O62" s="55"/>
      <c r="P62" s="51"/>
      <c r="Q62" s="56"/>
      <c r="R62" s="57"/>
      <c r="S62" s="58"/>
      <c r="U62" s="73">
        <f t="shared" si="0"/>
        <v>0</v>
      </c>
      <c r="Y62" s="59">
        <f t="shared" si="3"/>
      </c>
      <c r="Z62" s="59">
        <f t="shared" si="2"/>
      </c>
    </row>
    <row r="63" spans="1:26" ht="18" customHeight="1">
      <c r="A63" s="67">
        <v>47</v>
      </c>
      <c r="B63" s="49"/>
      <c r="C63" s="50">
        <f>IF(B63="","",INDEX(Sheet1!$B$2:$B$547,MATCH('様式1'!Y63,Sheet1!$I$2:$I$547,0)))</f>
      </c>
      <c r="D63" s="50">
        <f>IF(B63="","",INDEX(Sheet1!$C$2:$C$547,MATCH('様式1'!Y63,Sheet1!$I$2:$I$547,0)))</f>
      </c>
      <c r="E63" s="50">
        <f>IF(B63="","",INDEX(Sheet1!$F$2:$F$547,MATCH('様式1'!Y63,Sheet1!$I$2:$I$547,0)))</f>
      </c>
      <c r="F63" s="50">
        <f>IF(B63="","",INDEX(Sheet1!$E$2:$E$547,MATCH('様式1'!Y63,Sheet1!$I$2:$I$547,0)))</f>
      </c>
      <c r="G63" s="52"/>
      <c r="H63" s="53"/>
      <c r="I63" s="54"/>
      <c r="J63" s="53"/>
      <c r="K63" s="54"/>
      <c r="L63" s="53"/>
      <c r="M63" s="54"/>
      <c r="N63" s="55"/>
      <c r="O63" s="55"/>
      <c r="P63" s="51"/>
      <c r="Q63" s="56"/>
      <c r="R63" s="57"/>
      <c r="S63" s="58"/>
      <c r="U63" s="73">
        <f t="shared" si="0"/>
        <v>0</v>
      </c>
      <c r="Y63" s="59">
        <f t="shared" si="3"/>
      </c>
      <c r="Z63" s="59">
        <f t="shared" si="2"/>
      </c>
    </row>
    <row r="64" spans="1:26" ht="18" customHeight="1">
      <c r="A64" s="67">
        <v>48</v>
      </c>
      <c r="B64" s="49"/>
      <c r="C64" s="50">
        <f>IF(B64="","",INDEX(Sheet1!$B$2:$B$547,MATCH('様式1'!Y64,Sheet1!$I$2:$I$547,0)))</f>
      </c>
      <c r="D64" s="50">
        <f>IF(B64="","",INDEX(Sheet1!$C$2:$C$547,MATCH('様式1'!Y64,Sheet1!$I$2:$I$547,0)))</f>
      </c>
      <c r="E64" s="50">
        <f>IF(B64="","",INDEX(Sheet1!$F$2:$F$547,MATCH('様式1'!Y64,Sheet1!$I$2:$I$547,0)))</f>
      </c>
      <c r="F64" s="50">
        <f>IF(B64="","",INDEX(Sheet1!$E$2:$E$547,MATCH('様式1'!Y64,Sheet1!$I$2:$I$547,0)))</f>
      </c>
      <c r="G64" s="52"/>
      <c r="H64" s="53"/>
      <c r="I64" s="54"/>
      <c r="J64" s="53"/>
      <c r="K64" s="54"/>
      <c r="L64" s="53"/>
      <c r="M64" s="54"/>
      <c r="N64" s="55"/>
      <c r="O64" s="55"/>
      <c r="P64" s="51"/>
      <c r="Q64" s="56"/>
      <c r="R64" s="57"/>
      <c r="S64" s="58"/>
      <c r="U64" s="73">
        <f t="shared" si="0"/>
        <v>0</v>
      </c>
      <c r="Y64" s="59">
        <f t="shared" si="3"/>
      </c>
      <c r="Z64" s="59">
        <f t="shared" si="2"/>
      </c>
    </row>
    <row r="65" spans="1:26" ht="18" customHeight="1">
      <c r="A65" s="67">
        <v>49</v>
      </c>
      <c r="B65" s="49"/>
      <c r="C65" s="50">
        <f>IF(B65="","",INDEX(Sheet1!$B$2:$B$547,MATCH('様式1'!Y65,Sheet1!$I$2:$I$547,0)))</f>
      </c>
      <c r="D65" s="50">
        <f>IF(B65="","",INDEX(Sheet1!$C$2:$C$547,MATCH('様式1'!Y65,Sheet1!$I$2:$I$547,0)))</f>
      </c>
      <c r="E65" s="50">
        <f>IF(B65="","",INDEX(Sheet1!$F$2:$F$547,MATCH('様式1'!Y65,Sheet1!$I$2:$I$547,0)))</f>
      </c>
      <c r="F65" s="50">
        <f>IF(B65="","",INDEX(Sheet1!$E$2:$E$547,MATCH('様式1'!Y65,Sheet1!$I$2:$I$547,0)))</f>
      </c>
      <c r="G65" s="52"/>
      <c r="H65" s="53"/>
      <c r="I65" s="54"/>
      <c r="J65" s="53"/>
      <c r="K65" s="54"/>
      <c r="L65" s="53"/>
      <c r="M65" s="54"/>
      <c r="N65" s="55"/>
      <c r="O65" s="55"/>
      <c r="P65" s="51"/>
      <c r="Q65" s="56"/>
      <c r="R65" s="57"/>
      <c r="S65" s="58"/>
      <c r="U65" s="73">
        <f t="shared" si="0"/>
        <v>0</v>
      </c>
      <c r="Y65" s="59">
        <f t="shared" si="3"/>
      </c>
      <c r="Z65" s="59">
        <f t="shared" si="2"/>
      </c>
    </row>
    <row r="66" spans="1:26" ht="18" customHeight="1">
      <c r="A66" s="67">
        <v>50</v>
      </c>
      <c r="B66" s="49"/>
      <c r="C66" s="50">
        <f>IF(B66="","",INDEX(Sheet1!$B$2:$B$547,MATCH('様式1'!Y66,Sheet1!$I$2:$I$547,0)))</f>
      </c>
      <c r="D66" s="50">
        <f>IF(B66="","",INDEX(Sheet1!$C$2:$C$547,MATCH('様式1'!Y66,Sheet1!$I$2:$I$547,0)))</f>
      </c>
      <c r="E66" s="50">
        <f>IF(B66="","",INDEX(Sheet1!$F$2:$F$547,MATCH('様式1'!Y66,Sheet1!$I$2:$I$547,0)))</f>
      </c>
      <c r="F66" s="50">
        <f>IF(B66="","",INDEX(Sheet1!$E$2:$E$547,MATCH('様式1'!Y66,Sheet1!$I$2:$I$547,0)))</f>
      </c>
      <c r="G66" s="52"/>
      <c r="H66" s="53"/>
      <c r="I66" s="54"/>
      <c r="J66" s="53"/>
      <c r="K66" s="54"/>
      <c r="L66" s="53"/>
      <c r="M66" s="54"/>
      <c r="N66" s="55"/>
      <c r="O66" s="55"/>
      <c r="P66" s="51"/>
      <c r="Q66" s="56"/>
      <c r="R66" s="57"/>
      <c r="S66" s="58"/>
      <c r="U66" s="73">
        <f t="shared" si="0"/>
        <v>0</v>
      </c>
      <c r="Y66" s="59">
        <f t="shared" si="3"/>
      </c>
      <c r="Z66" s="59">
        <f t="shared" si="2"/>
      </c>
    </row>
    <row r="67" spans="1:26" ht="18" customHeight="1">
      <c r="A67" s="67">
        <v>51</v>
      </c>
      <c r="B67" s="49"/>
      <c r="C67" s="50">
        <f>IF(B67="","",INDEX(Sheet1!$B$2:$B$547,MATCH('様式1'!Y67,Sheet1!$I$2:$I$547,0)))</f>
      </c>
      <c r="D67" s="50">
        <f>IF(B67="","",INDEX(Sheet1!$C$2:$C$547,MATCH('様式1'!Y67,Sheet1!$I$2:$I$547,0)))</f>
      </c>
      <c r="E67" s="50">
        <f>IF(B67="","",INDEX(Sheet1!$F$2:$F$547,MATCH('様式1'!Y67,Sheet1!$I$2:$I$547,0)))</f>
      </c>
      <c r="F67" s="50">
        <f>IF(B67="","",INDEX(Sheet1!$E$2:$E$547,MATCH('様式1'!Y67,Sheet1!$I$2:$I$547,0)))</f>
      </c>
      <c r="G67" s="52"/>
      <c r="H67" s="53"/>
      <c r="I67" s="54"/>
      <c r="J67" s="53"/>
      <c r="K67" s="54"/>
      <c r="L67" s="53"/>
      <c r="M67" s="54"/>
      <c r="N67" s="55"/>
      <c r="O67" s="55"/>
      <c r="P67" s="51"/>
      <c r="Q67" s="56"/>
      <c r="R67" s="57"/>
      <c r="S67" s="58"/>
      <c r="U67" s="73">
        <f t="shared" si="0"/>
        <v>0</v>
      </c>
      <c r="Y67" s="59">
        <f t="shared" si="3"/>
      </c>
      <c r="Z67" s="59">
        <f t="shared" si="2"/>
      </c>
    </row>
    <row r="68" spans="1:26" ht="18" customHeight="1">
      <c r="A68" s="67">
        <v>52</v>
      </c>
      <c r="B68" s="49"/>
      <c r="C68" s="50">
        <f>IF(B68="","",INDEX(Sheet1!$B$2:$B$547,MATCH('様式1'!Y68,Sheet1!$I$2:$I$547,0)))</f>
      </c>
      <c r="D68" s="50">
        <f>IF(B68="","",INDEX(Sheet1!$C$2:$C$547,MATCH('様式1'!Y68,Sheet1!$I$2:$I$547,0)))</f>
      </c>
      <c r="E68" s="50">
        <f>IF(B68="","",INDEX(Sheet1!$F$2:$F$547,MATCH('様式1'!Y68,Sheet1!$I$2:$I$547,0)))</f>
      </c>
      <c r="F68" s="50">
        <f>IF(B68="","",INDEX(Sheet1!$E$2:$E$547,MATCH('様式1'!Y68,Sheet1!$I$2:$I$547,0)))</f>
      </c>
      <c r="G68" s="52"/>
      <c r="H68" s="53"/>
      <c r="I68" s="54"/>
      <c r="J68" s="53"/>
      <c r="K68" s="54"/>
      <c r="L68" s="53"/>
      <c r="M68" s="54"/>
      <c r="N68" s="55"/>
      <c r="O68" s="55"/>
      <c r="P68" s="51"/>
      <c r="Q68" s="56"/>
      <c r="R68" s="57"/>
      <c r="S68" s="58"/>
      <c r="U68" s="73">
        <f t="shared" si="0"/>
        <v>0</v>
      </c>
      <c r="Y68" s="59">
        <f t="shared" si="3"/>
      </c>
      <c r="Z68" s="59">
        <f t="shared" si="2"/>
      </c>
    </row>
    <row r="69" spans="1:26" ht="18" customHeight="1">
      <c r="A69" s="67">
        <v>53</v>
      </c>
      <c r="B69" s="49"/>
      <c r="C69" s="50">
        <f>IF(B69="","",INDEX(Sheet1!$B$2:$B$547,MATCH('様式1'!Y69,Sheet1!$I$2:$I$547,0)))</f>
      </c>
      <c r="D69" s="50">
        <f>IF(B69="","",INDEX(Sheet1!$C$2:$C$547,MATCH('様式1'!Y69,Sheet1!$I$2:$I$547,0)))</f>
      </c>
      <c r="E69" s="50">
        <f>IF(B69="","",INDEX(Sheet1!$F$2:$F$547,MATCH('様式1'!Y69,Sheet1!$I$2:$I$547,0)))</f>
      </c>
      <c r="F69" s="50">
        <f>IF(B69="","",INDEX(Sheet1!$E$2:$E$547,MATCH('様式1'!Y69,Sheet1!$I$2:$I$547,0)))</f>
      </c>
      <c r="G69" s="52"/>
      <c r="H69" s="53"/>
      <c r="I69" s="54"/>
      <c r="J69" s="53"/>
      <c r="K69" s="54"/>
      <c r="L69" s="53"/>
      <c r="M69" s="54"/>
      <c r="N69" s="55"/>
      <c r="O69" s="55"/>
      <c r="P69" s="51"/>
      <c r="Q69" s="56"/>
      <c r="R69" s="57"/>
      <c r="S69" s="58"/>
      <c r="U69" s="73">
        <f t="shared" si="0"/>
        <v>0</v>
      </c>
      <c r="Y69" s="59">
        <f t="shared" si="3"/>
      </c>
      <c r="Z69" s="59">
        <f t="shared" si="2"/>
      </c>
    </row>
    <row r="70" spans="1:26" ht="18" customHeight="1">
      <c r="A70" s="67">
        <v>54</v>
      </c>
      <c r="B70" s="49"/>
      <c r="C70" s="50">
        <f>IF(B70="","",INDEX(Sheet1!$B$2:$B$547,MATCH('様式1'!Y70,Sheet1!$I$2:$I$547,0)))</f>
      </c>
      <c r="D70" s="50">
        <f>IF(B70="","",INDEX(Sheet1!$C$2:$C$547,MATCH('様式1'!Y70,Sheet1!$I$2:$I$547,0)))</f>
      </c>
      <c r="E70" s="50">
        <f>IF(B70="","",INDEX(Sheet1!$F$2:$F$547,MATCH('様式1'!Y70,Sheet1!$I$2:$I$547,0)))</f>
      </c>
      <c r="F70" s="50">
        <f>IF(B70="","",INDEX(Sheet1!$E$2:$E$547,MATCH('様式1'!Y70,Sheet1!$I$2:$I$547,0)))</f>
      </c>
      <c r="G70" s="52"/>
      <c r="H70" s="53"/>
      <c r="I70" s="54"/>
      <c r="J70" s="53"/>
      <c r="K70" s="54"/>
      <c r="L70" s="53"/>
      <c r="M70" s="54"/>
      <c r="N70" s="55"/>
      <c r="O70" s="55"/>
      <c r="P70" s="51"/>
      <c r="Q70" s="56"/>
      <c r="R70" s="57"/>
      <c r="S70" s="58"/>
      <c r="U70" s="73">
        <f t="shared" si="0"/>
        <v>0</v>
      </c>
      <c r="Y70" s="59">
        <f t="shared" si="3"/>
      </c>
      <c r="Z70" s="59">
        <f t="shared" si="2"/>
      </c>
    </row>
    <row r="71" spans="1:26" ht="18" customHeight="1">
      <c r="A71" s="67">
        <v>55</v>
      </c>
      <c r="B71" s="49"/>
      <c r="C71" s="50">
        <f>IF(B71="","",INDEX(Sheet1!$B$2:$B$547,MATCH('様式1'!Y71,Sheet1!$I$2:$I$547,0)))</f>
      </c>
      <c r="D71" s="50">
        <f>IF(B71="","",INDEX(Sheet1!$C$2:$C$547,MATCH('様式1'!Y71,Sheet1!$I$2:$I$547,0)))</f>
      </c>
      <c r="E71" s="50">
        <f>IF(B71="","",INDEX(Sheet1!$F$2:$F$547,MATCH('様式1'!Y71,Sheet1!$I$2:$I$547,0)))</f>
      </c>
      <c r="F71" s="50">
        <f>IF(B71="","",INDEX(Sheet1!$E$2:$E$547,MATCH('様式1'!Y71,Sheet1!$I$2:$I$547,0)))</f>
      </c>
      <c r="G71" s="52"/>
      <c r="H71" s="53"/>
      <c r="I71" s="54"/>
      <c r="J71" s="53"/>
      <c r="K71" s="54"/>
      <c r="L71" s="53"/>
      <c r="M71" s="54"/>
      <c r="N71" s="55"/>
      <c r="O71" s="55"/>
      <c r="P71" s="51"/>
      <c r="Q71" s="56"/>
      <c r="R71" s="57"/>
      <c r="S71" s="58"/>
      <c r="U71" s="73">
        <f t="shared" si="0"/>
        <v>0</v>
      </c>
      <c r="Y71" s="59">
        <f t="shared" si="3"/>
      </c>
      <c r="Z71" s="59">
        <f t="shared" si="2"/>
      </c>
    </row>
    <row r="72" spans="1:26" ht="18" customHeight="1">
      <c r="A72" s="67">
        <v>56</v>
      </c>
      <c r="B72" s="49"/>
      <c r="C72" s="50">
        <f>IF(B72="","",INDEX(Sheet1!$B$2:$B$547,MATCH('様式1'!Y72,Sheet1!$I$2:$I$547,0)))</f>
      </c>
      <c r="D72" s="50">
        <f>IF(B72="","",INDEX(Sheet1!$C$2:$C$547,MATCH('様式1'!Y72,Sheet1!$I$2:$I$547,0)))</f>
      </c>
      <c r="E72" s="50">
        <f>IF(B72="","",INDEX(Sheet1!$F$2:$F$547,MATCH('様式1'!Y72,Sheet1!$I$2:$I$547,0)))</f>
      </c>
      <c r="F72" s="50">
        <f>IF(B72="","",INDEX(Sheet1!$E$2:$E$547,MATCH('様式1'!Y72,Sheet1!$I$2:$I$547,0)))</f>
      </c>
      <c r="G72" s="52"/>
      <c r="H72" s="53"/>
      <c r="I72" s="54"/>
      <c r="J72" s="53"/>
      <c r="K72" s="54"/>
      <c r="L72" s="53"/>
      <c r="M72" s="54"/>
      <c r="N72" s="55"/>
      <c r="O72" s="55"/>
      <c r="P72" s="51"/>
      <c r="Q72" s="56"/>
      <c r="R72" s="57"/>
      <c r="S72" s="58"/>
      <c r="U72" s="73">
        <f t="shared" si="0"/>
        <v>0</v>
      </c>
      <c r="Y72" s="59">
        <f t="shared" si="3"/>
      </c>
      <c r="Z72" s="59">
        <f t="shared" si="2"/>
      </c>
    </row>
    <row r="73" spans="1:26" ht="18" customHeight="1">
      <c r="A73" s="67">
        <v>57</v>
      </c>
      <c r="B73" s="49"/>
      <c r="C73" s="50">
        <f>IF(B73="","",INDEX(Sheet1!$B$2:$B$547,MATCH('様式1'!Y73,Sheet1!$I$2:$I$547,0)))</f>
      </c>
      <c r="D73" s="50">
        <f>IF(B73="","",INDEX(Sheet1!$C$2:$C$547,MATCH('様式1'!Y73,Sheet1!$I$2:$I$547,0)))</f>
      </c>
      <c r="E73" s="50">
        <f>IF(B73="","",INDEX(Sheet1!$F$2:$F$547,MATCH('様式1'!Y73,Sheet1!$I$2:$I$547,0)))</f>
      </c>
      <c r="F73" s="50">
        <f>IF(B73="","",INDEX(Sheet1!$E$2:$E$547,MATCH('様式1'!Y73,Sheet1!$I$2:$I$547,0)))</f>
      </c>
      <c r="G73" s="52"/>
      <c r="H73" s="53"/>
      <c r="I73" s="54"/>
      <c r="J73" s="53"/>
      <c r="K73" s="54"/>
      <c r="L73" s="53"/>
      <c r="M73" s="54"/>
      <c r="N73" s="55"/>
      <c r="O73" s="55"/>
      <c r="P73" s="51"/>
      <c r="Q73" s="56"/>
      <c r="R73" s="57"/>
      <c r="S73" s="58"/>
      <c r="U73" s="73">
        <f t="shared" si="0"/>
        <v>0</v>
      </c>
      <c r="Y73" s="59">
        <f t="shared" si="3"/>
      </c>
      <c r="Z73" s="59">
        <f t="shared" si="2"/>
      </c>
    </row>
    <row r="74" spans="1:26" ht="18" customHeight="1">
      <c r="A74" s="67">
        <v>58</v>
      </c>
      <c r="B74" s="49"/>
      <c r="C74" s="50">
        <f>IF(B74="","",INDEX(Sheet1!$B$2:$B$547,MATCH('様式1'!Y74,Sheet1!$I$2:$I$547,0)))</f>
      </c>
      <c r="D74" s="50">
        <f>IF(B74="","",INDEX(Sheet1!$C$2:$C$547,MATCH('様式1'!Y74,Sheet1!$I$2:$I$547,0)))</f>
      </c>
      <c r="E74" s="50">
        <f>IF(B74="","",INDEX(Sheet1!$F$2:$F$547,MATCH('様式1'!Y74,Sheet1!$I$2:$I$547,0)))</f>
      </c>
      <c r="F74" s="50">
        <f>IF(B74="","",INDEX(Sheet1!$E$2:$E$547,MATCH('様式1'!Y74,Sheet1!$I$2:$I$547,0)))</f>
      </c>
      <c r="G74" s="52"/>
      <c r="H74" s="53"/>
      <c r="I74" s="54"/>
      <c r="J74" s="53"/>
      <c r="K74" s="54"/>
      <c r="L74" s="53"/>
      <c r="M74" s="54"/>
      <c r="N74" s="55"/>
      <c r="O74" s="55"/>
      <c r="P74" s="51"/>
      <c r="Q74" s="56"/>
      <c r="R74" s="57"/>
      <c r="S74" s="58"/>
      <c r="U74" s="73">
        <f t="shared" si="0"/>
        <v>0</v>
      </c>
      <c r="Y74" s="59">
        <f t="shared" si="3"/>
      </c>
      <c r="Z74" s="59">
        <f t="shared" si="2"/>
      </c>
    </row>
    <row r="75" spans="1:26" ht="18" customHeight="1">
      <c r="A75" s="67">
        <v>59</v>
      </c>
      <c r="B75" s="49"/>
      <c r="C75" s="50">
        <f>IF(B75="","",INDEX(Sheet1!$B$2:$B$547,MATCH('様式1'!Y75,Sheet1!$I$2:$I$547,0)))</f>
      </c>
      <c r="D75" s="50">
        <f>IF(B75="","",INDEX(Sheet1!$C$2:$C$547,MATCH('様式1'!Y75,Sheet1!$I$2:$I$547,0)))</f>
      </c>
      <c r="E75" s="50">
        <f>IF(B75="","",INDEX(Sheet1!$F$2:$F$547,MATCH('様式1'!Y75,Sheet1!$I$2:$I$547,0)))</f>
      </c>
      <c r="F75" s="50">
        <f>IF(B75="","",INDEX(Sheet1!$E$2:$E$547,MATCH('様式1'!Y75,Sheet1!$I$2:$I$547,0)))</f>
      </c>
      <c r="G75" s="52"/>
      <c r="H75" s="53"/>
      <c r="I75" s="54"/>
      <c r="J75" s="53"/>
      <c r="K75" s="54"/>
      <c r="L75" s="53"/>
      <c r="M75" s="54"/>
      <c r="N75" s="55"/>
      <c r="O75" s="55"/>
      <c r="P75" s="51"/>
      <c r="Q75" s="56"/>
      <c r="R75" s="57"/>
      <c r="S75" s="58"/>
      <c r="U75" s="73">
        <f t="shared" si="0"/>
        <v>0</v>
      </c>
      <c r="Y75" s="59">
        <f t="shared" si="3"/>
      </c>
      <c r="Z75" s="59">
        <f t="shared" si="2"/>
      </c>
    </row>
    <row r="76" spans="1:26" ht="18" customHeight="1">
      <c r="A76" s="67">
        <v>60</v>
      </c>
      <c r="B76" s="49"/>
      <c r="C76" s="50">
        <f>IF(B76="","",INDEX(Sheet1!$B$2:$B$547,MATCH('様式1'!Y76,Sheet1!$I$2:$I$547,0)))</f>
      </c>
      <c r="D76" s="50">
        <f>IF(B76="","",INDEX(Sheet1!$C$2:$C$547,MATCH('様式1'!Y76,Sheet1!$I$2:$I$547,0)))</f>
      </c>
      <c r="E76" s="50">
        <f>IF(B76="","",INDEX(Sheet1!$F$2:$F$547,MATCH('様式1'!Y76,Sheet1!$I$2:$I$547,0)))</f>
      </c>
      <c r="F76" s="50">
        <f>IF(B76="","",INDEX(Sheet1!$E$2:$E$547,MATCH('様式1'!Y76,Sheet1!$I$2:$I$547,0)))</f>
      </c>
      <c r="G76" s="52"/>
      <c r="H76" s="53"/>
      <c r="I76" s="54"/>
      <c r="J76" s="53"/>
      <c r="K76" s="54"/>
      <c r="L76" s="53"/>
      <c r="M76" s="54"/>
      <c r="N76" s="55"/>
      <c r="O76" s="55"/>
      <c r="P76" s="51"/>
      <c r="Q76" s="56"/>
      <c r="R76" s="57"/>
      <c r="S76" s="58"/>
      <c r="U76" s="73">
        <f t="shared" si="0"/>
        <v>0</v>
      </c>
      <c r="Y76" s="59">
        <f t="shared" si="3"/>
      </c>
      <c r="Z76" s="59">
        <f t="shared" si="2"/>
      </c>
    </row>
    <row r="77" spans="1:26" ht="18" customHeight="1">
      <c r="A77" s="67">
        <v>61</v>
      </c>
      <c r="B77" s="49"/>
      <c r="C77" s="50">
        <f>IF(B77="","",INDEX(Sheet1!$B$2:$B$547,MATCH('様式1'!Y77,Sheet1!$I$2:$I$547,0)))</f>
      </c>
      <c r="D77" s="50">
        <f>IF(B77="","",INDEX(Sheet1!$C$2:$C$547,MATCH('様式1'!Y77,Sheet1!$I$2:$I$547,0)))</f>
      </c>
      <c r="E77" s="50">
        <f>IF(B77="","",INDEX(Sheet1!$F$2:$F$547,MATCH('様式1'!Y77,Sheet1!$I$2:$I$547,0)))</f>
      </c>
      <c r="F77" s="50">
        <f>IF(B77="","",INDEX(Sheet1!$E$2:$E$547,MATCH('様式1'!Y77,Sheet1!$I$2:$I$547,0)))</f>
      </c>
      <c r="G77" s="52"/>
      <c r="H77" s="53"/>
      <c r="I77" s="54"/>
      <c r="J77" s="53"/>
      <c r="K77" s="54"/>
      <c r="L77" s="53"/>
      <c r="M77" s="54"/>
      <c r="N77" s="55"/>
      <c r="O77" s="55"/>
      <c r="P77" s="51"/>
      <c r="Q77" s="56"/>
      <c r="R77" s="57"/>
      <c r="S77" s="58"/>
      <c r="U77" s="73">
        <f t="shared" si="0"/>
        <v>0</v>
      </c>
      <c r="Y77" s="59">
        <f t="shared" si="3"/>
      </c>
      <c r="Z77" s="59">
        <f t="shared" si="2"/>
      </c>
    </row>
    <row r="78" spans="1:26" ht="18" customHeight="1">
      <c r="A78" s="67">
        <v>62</v>
      </c>
      <c r="B78" s="49"/>
      <c r="C78" s="50">
        <f>IF(B78="","",INDEX(Sheet1!$B$2:$B$547,MATCH('様式1'!Y78,Sheet1!$I$2:$I$547,0)))</f>
      </c>
      <c r="D78" s="50">
        <f>IF(B78="","",INDEX(Sheet1!$C$2:$C$547,MATCH('様式1'!Y78,Sheet1!$I$2:$I$547,0)))</f>
      </c>
      <c r="E78" s="50">
        <f>IF(B78="","",INDEX(Sheet1!$F$2:$F$547,MATCH('様式1'!Y78,Sheet1!$I$2:$I$547,0)))</f>
      </c>
      <c r="F78" s="50">
        <f>IF(B78="","",INDEX(Sheet1!$E$2:$E$547,MATCH('様式1'!Y78,Sheet1!$I$2:$I$547,0)))</f>
      </c>
      <c r="G78" s="52"/>
      <c r="H78" s="53"/>
      <c r="I78" s="54"/>
      <c r="J78" s="53"/>
      <c r="K78" s="54"/>
      <c r="L78" s="53"/>
      <c r="M78" s="54"/>
      <c r="N78" s="55"/>
      <c r="O78" s="55"/>
      <c r="P78" s="51"/>
      <c r="Q78" s="56"/>
      <c r="R78" s="57"/>
      <c r="S78" s="58"/>
      <c r="U78" s="73">
        <f t="shared" si="0"/>
        <v>0</v>
      </c>
      <c r="Y78" s="59">
        <f t="shared" si="3"/>
      </c>
      <c r="Z78" s="59">
        <f t="shared" si="2"/>
      </c>
    </row>
    <row r="79" spans="1:26" ht="18" customHeight="1">
      <c r="A79" s="67">
        <v>63</v>
      </c>
      <c r="B79" s="49"/>
      <c r="C79" s="50">
        <f>IF(B79="","",INDEX(Sheet1!$B$2:$B$547,MATCH('様式1'!Y79,Sheet1!$I$2:$I$547,0)))</f>
      </c>
      <c r="D79" s="50">
        <f>IF(B79="","",INDEX(Sheet1!$C$2:$C$547,MATCH('様式1'!Y79,Sheet1!$I$2:$I$547,0)))</f>
      </c>
      <c r="E79" s="50">
        <f>IF(B79="","",INDEX(Sheet1!$F$2:$F$547,MATCH('様式1'!Y79,Sheet1!$I$2:$I$547,0)))</f>
      </c>
      <c r="F79" s="50">
        <f>IF(B79="","",INDEX(Sheet1!$E$2:$E$547,MATCH('様式1'!Y79,Sheet1!$I$2:$I$547,0)))</f>
      </c>
      <c r="G79" s="52"/>
      <c r="H79" s="53"/>
      <c r="I79" s="54"/>
      <c r="J79" s="53"/>
      <c r="K79" s="54"/>
      <c r="L79" s="53"/>
      <c r="M79" s="54"/>
      <c r="N79" s="55"/>
      <c r="O79" s="55"/>
      <c r="P79" s="51"/>
      <c r="Q79" s="56"/>
      <c r="R79" s="57"/>
      <c r="S79" s="58"/>
      <c r="U79" s="73">
        <f t="shared" si="0"/>
        <v>0</v>
      </c>
      <c r="Y79" s="59">
        <f t="shared" si="3"/>
      </c>
      <c r="Z79" s="59">
        <f t="shared" si="2"/>
      </c>
    </row>
    <row r="80" spans="1:26" ht="18" customHeight="1">
      <c r="A80" s="67">
        <v>64</v>
      </c>
      <c r="B80" s="49"/>
      <c r="C80" s="50">
        <f>IF(B80="","",INDEX(Sheet1!$B$2:$B$547,MATCH('様式1'!Y80,Sheet1!$I$2:$I$547,0)))</f>
      </c>
      <c r="D80" s="50">
        <f>IF(B80="","",INDEX(Sheet1!$C$2:$C$547,MATCH('様式1'!Y80,Sheet1!$I$2:$I$547,0)))</f>
      </c>
      <c r="E80" s="50">
        <f>IF(B80="","",INDEX(Sheet1!$F$2:$F$547,MATCH('様式1'!Y80,Sheet1!$I$2:$I$547,0)))</f>
      </c>
      <c r="F80" s="50">
        <f>IF(B80="","",INDEX(Sheet1!$E$2:$E$547,MATCH('様式1'!Y80,Sheet1!$I$2:$I$547,0)))</f>
      </c>
      <c r="G80" s="52"/>
      <c r="H80" s="53"/>
      <c r="I80" s="54"/>
      <c r="J80" s="53"/>
      <c r="K80" s="54"/>
      <c r="L80" s="53"/>
      <c r="M80" s="54"/>
      <c r="N80" s="55"/>
      <c r="O80" s="55"/>
      <c r="P80" s="51"/>
      <c r="Q80" s="56"/>
      <c r="R80" s="57"/>
      <c r="S80" s="58"/>
      <c r="U80" s="73">
        <f t="shared" si="0"/>
        <v>0</v>
      </c>
      <c r="Y80" s="59">
        <f t="shared" si="3"/>
      </c>
      <c r="Z80" s="59">
        <f t="shared" si="2"/>
      </c>
    </row>
    <row r="81" spans="1:26" ht="18" customHeight="1">
      <c r="A81" s="67">
        <v>65</v>
      </c>
      <c r="B81" s="49"/>
      <c r="C81" s="50">
        <f>IF(B81="","",INDEX(Sheet1!$B$2:$B$547,MATCH('様式1'!Y81,Sheet1!$I$2:$I$547,0)))</f>
      </c>
      <c r="D81" s="50">
        <f>IF(B81="","",INDEX(Sheet1!$C$2:$C$547,MATCH('様式1'!Y81,Sheet1!$I$2:$I$547,0)))</f>
      </c>
      <c r="E81" s="50">
        <f>IF(B81="","",INDEX(Sheet1!$F$2:$F$547,MATCH('様式1'!Y81,Sheet1!$I$2:$I$547,0)))</f>
      </c>
      <c r="F81" s="50">
        <f>IF(B81="","",INDEX(Sheet1!$E$2:$E$547,MATCH('様式1'!Y81,Sheet1!$I$2:$I$547,0)))</f>
      </c>
      <c r="G81" s="52"/>
      <c r="H81" s="53"/>
      <c r="I81" s="54"/>
      <c r="J81" s="53"/>
      <c r="K81" s="54"/>
      <c r="L81" s="53"/>
      <c r="M81" s="54"/>
      <c r="N81" s="55"/>
      <c r="O81" s="55"/>
      <c r="P81" s="51"/>
      <c r="Q81" s="56"/>
      <c r="R81" s="57"/>
      <c r="S81" s="58"/>
      <c r="U81" s="73">
        <f t="shared" si="0"/>
        <v>0</v>
      </c>
      <c r="Y81" s="59">
        <f t="shared" si="3"/>
      </c>
      <c r="Z81" s="59">
        <f t="shared" si="2"/>
      </c>
    </row>
    <row r="82" spans="1:26" ht="18" customHeight="1">
      <c r="A82" s="67">
        <v>66</v>
      </c>
      <c r="B82" s="49"/>
      <c r="C82" s="50">
        <f>IF(B82="","",INDEX(Sheet1!$B$2:$B$547,MATCH('様式1'!Y82,Sheet1!$I$2:$I$547,0)))</f>
      </c>
      <c r="D82" s="50">
        <f>IF(B82="","",INDEX(Sheet1!$C$2:$C$547,MATCH('様式1'!Y82,Sheet1!$I$2:$I$547,0)))</f>
      </c>
      <c r="E82" s="50">
        <f>IF(B82="","",INDEX(Sheet1!$F$2:$F$547,MATCH('様式1'!Y82,Sheet1!$I$2:$I$547,0)))</f>
      </c>
      <c r="F82" s="50">
        <f>IF(B82="","",INDEX(Sheet1!$E$2:$E$547,MATCH('様式1'!Y82,Sheet1!$I$2:$I$547,0)))</f>
      </c>
      <c r="G82" s="52"/>
      <c r="H82" s="53"/>
      <c r="I82" s="54"/>
      <c r="J82" s="53"/>
      <c r="K82" s="54"/>
      <c r="L82" s="53"/>
      <c r="M82" s="54"/>
      <c r="N82" s="55"/>
      <c r="O82" s="55"/>
      <c r="P82" s="51"/>
      <c r="Q82" s="56"/>
      <c r="R82" s="57"/>
      <c r="S82" s="58"/>
      <c r="U82" s="73">
        <f aca="true" t="shared" si="4" ref="U82:U114">G82*10000+B82</f>
        <v>0</v>
      </c>
      <c r="Y82" s="59">
        <f t="shared" si="3"/>
      </c>
      <c r="Z82" s="59">
        <f aca="true" t="shared" si="5" ref="Z82:Z114">IF(G82=1,"男",IF(G82=2,"女",""))</f>
      </c>
    </row>
    <row r="83" spans="1:26" ht="18" customHeight="1">
      <c r="A83" s="67">
        <v>67</v>
      </c>
      <c r="B83" s="49"/>
      <c r="C83" s="50">
        <f>IF(B83="","",INDEX(Sheet1!$B$2:$B$547,MATCH('様式1'!Y83,Sheet1!$I$2:$I$547,0)))</f>
      </c>
      <c r="D83" s="50">
        <f>IF(B83="","",INDEX(Sheet1!$C$2:$C$547,MATCH('様式1'!Y83,Sheet1!$I$2:$I$547,0)))</f>
      </c>
      <c r="E83" s="50">
        <f>IF(B83="","",INDEX(Sheet1!$F$2:$F$547,MATCH('様式1'!Y83,Sheet1!$I$2:$I$547,0)))</f>
      </c>
      <c r="F83" s="50">
        <f>IF(B83="","",INDEX(Sheet1!$E$2:$E$547,MATCH('様式1'!Y83,Sheet1!$I$2:$I$547,0)))</f>
      </c>
      <c r="G83" s="52"/>
      <c r="H83" s="53"/>
      <c r="I83" s="54"/>
      <c r="J83" s="53"/>
      <c r="K83" s="54"/>
      <c r="L83" s="53"/>
      <c r="M83" s="54"/>
      <c r="N83" s="55"/>
      <c r="O83" s="55"/>
      <c r="P83" s="51"/>
      <c r="Q83" s="56"/>
      <c r="R83" s="57"/>
      <c r="S83" s="58"/>
      <c r="U83" s="73">
        <f t="shared" si="4"/>
        <v>0</v>
      </c>
      <c r="Y83" s="59">
        <f t="shared" si="3"/>
      </c>
      <c r="Z83" s="59">
        <f t="shared" si="5"/>
      </c>
    </row>
    <row r="84" spans="1:26" ht="18" customHeight="1">
      <c r="A84" s="67">
        <v>68</v>
      </c>
      <c r="B84" s="49"/>
      <c r="C84" s="50">
        <f>IF(B84="","",INDEX(Sheet1!$B$2:$B$547,MATCH('様式1'!Y84,Sheet1!$I$2:$I$547,0)))</f>
      </c>
      <c r="D84" s="50">
        <f>IF(B84="","",INDEX(Sheet1!$C$2:$C$547,MATCH('様式1'!Y84,Sheet1!$I$2:$I$547,0)))</f>
      </c>
      <c r="E84" s="50">
        <f>IF(B84="","",INDEX(Sheet1!$F$2:$F$547,MATCH('様式1'!Y84,Sheet1!$I$2:$I$547,0)))</f>
      </c>
      <c r="F84" s="50">
        <f>IF(B84="","",INDEX(Sheet1!$E$2:$E$547,MATCH('様式1'!Y84,Sheet1!$I$2:$I$547,0)))</f>
      </c>
      <c r="G84" s="52"/>
      <c r="H84" s="53"/>
      <c r="I84" s="54"/>
      <c r="J84" s="53"/>
      <c r="K84" s="54"/>
      <c r="L84" s="53"/>
      <c r="M84" s="54"/>
      <c r="N84" s="55"/>
      <c r="O84" s="55"/>
      <c r="P84" s="51"/>
      <c r="Q84" s="56"/>
      <c r="R84" s="57"/>
      <c r="S84" s="58"/>
      <c r="U84" s="73">
        <f t="shared" si="4"/>
        <v>0</v>
      </c>
      <c r="Y84" s="59">
        <f t="shared" si="3"/>
      </c>
      <c r="Z84" s="59">
        <f t="shared" si="5"/>
      </c>
    </row>
    <row r="85" spans="1:26" ht="18" customHeight="1">
      <c r="A85" s="67">
        <v>69</v>
      </c>
      <c r="B85" s="49"/>
      <c r="C85" s="50">
        <f>IF(B85="","",INDEX(Sheet1!$B$2:$B$547,MATCH('様式1'!Y85,Sheet1!$I$2:$I$547,0)))</f>
      </c>
      <c r="D85" s="50">
        <f>IF(B85="","",INDEX(Sheet1!$C$2:$C$547,MATCH('様式1'!Y85,Sheet1!$I$2:$I$547,0)))</f>
      </c>
      <c r="E85" s="50">
        <f>IF(B85="","",INDEX(Sheet1!$F$2:$F$547,MATCH('様式1'!Y85,Sheet1!$I$2:$I$547,0)))</f>
      </c>
      <c r="F85" s="50">
        <f>IF(B85="","",INDEX(Sheet1!$E$2:$E$547,MATCH('様式1'!Y85,Sheet1!$I$2:$I$547,0)))</f>
      </c>
      <c r="G85" s="52"/>
      <c r="H85" s="53"/>
      <c r="I85" s="54"/>
      <c r="J85" s="53"/>
      <c r="K85" s="54"/>
      <c r="L85" s="53"/>
      <c r="M85" s="54"/>
      <c r="N85" s="55"/>
      <c r="O85" s="55"/>
      <c r="P85" s="51"/>
      <c r="Q85" s="56"/>
      <c r="R85" s="57"/>
      <c r="S85" s="58"/>
      <c r="U85" s="73">
        <f t="shared" si="4"/>
        <v>0</v>
      </c>
      <c r="Y85" s="59">
        <f t="shared" si="3"/>
      </c>
      <c r="Z85" s="59">
        <f t="shared" si="5"/>
      </c>
    </row>
    <row r="86" spans="1:26" ht="18" customHeight="1">
      <c r="A86" s="67">
        <v>70</v>
      </c>
      <c r="B86" s="49"/>
      <c r="C86" s="50">
        <f>IF(B86="","",INDEX(Sheet1!$B$2:$B$547,MATCH('様式1'!Y86,Sheet1!$I$2:$I$547,0)))</f>
      </c>
      <c r="D86" s="50">
        <f>IF(B86="","",INDEX(Sheet1!$C$2:$C$547,MATCH('様式1'!Y86,Sheet1!$I$2:$I$547,0)))</f>
      </c>
      <c r="E86" s="50">
        <f>IF(B86="","",INDEX(Sheet1!$F$2:$F$547,MATCH('様式1'!Y86,Sheet1!$I$2:$I$547,0)))</f>
      </c>
      <c r="F86" s="50">
        <f>IF(B86="","",INDEX(Sheet1!$E$2:$E$547,MATCH('様式1'!Y86,Sheet1!$I$2:$I$547,0)))</f>
      </c>
      <c r="G86" s="52"/>
      <c r="H86" s="53"/>
      <c r="I86" s="54"/>
      <c r="J86" s="53"/>
      <c r="K86" s="54"/>
      <c r="L86" s="53"/>
      <c r="M86" s="54"/>
      <c r="N86" s="55"/>
      <c r="O86" s="55"/>
      <c r="P86" s="51"/>
      <c r="Q86" s="56"/>
      <c r="R86" s="57"/>
      <c r="S86" s="58"/>
      <c r="U86" s="73">
        <f t="shared" si="4"/>
        <v>0</v>
      </c>
      <c r="Y86" s="59">
        <f t="shared" si="3"/>
      </c>
      <c r="Z86" s="59">
        <f t="shared" si="5"/>
      </c>
    </row>
    <row r="87" spans="1:26" ht="18" customHeight="1">
      <c r="A87" s="67">
        <v>71</v>
      </c>
      <c r="B87" s="49"/>
      <c r="C87" s="50">
        <f>IF(B87="","",INDEX(Sheet1!$B$2:$B$547,MATCH('様式1'!Y87,Sheet1!$I$2:$I$547,0)))</f>
      </c>
      <c r="D87" s="50">
        <f>IF(B87="","",INDEX(Sheet1!$C$2:$C$547,MATCH('様式1'!Y87,Sheet1!$I$2:$I$547,0)))</f>
      </c>
      <c r="E87" s="50">
        <f>IF(B87="","",INDEX(Sheet1!$F$2:$F$547,MATCH('様式1'!Y87,Sheet1!$I$2:$I$547,0)))</f>
      </c>
      <c r="F87" s="50">
        <f>IF(B87="","",INDEX(Sheet1!$E$2:$E$547,MATCH('様式1'!Y87,Sheet1!$I$2:$I$547,0)))</f>
      </c>
      <c r="G87" s="52"/>
      <c r="H87" s="53"/>
      <c r="I87" s="54"/>
      <c r="J87" s="53"/>
      <c r="K87" s="54"/>
      <c r="L87" s="53"/>
      <c r="M87" s="54"/>
      <c r="N87" s="55"/>
      <c r="O87" s="55"/>
      <c r="P87" s="51"/>
      <c r="Q87" s="56"/>
      <c r="R87" s="57"/>
      <c r="S87" s="58"/>
      <c r="U87" s="73">
        <f t="shared" si="4"/>
        <v>0</v>
      </c>
      <c r="Y87" s="59">
        <f t="shared" si="3"/>
      </c>
      <c r="Z87" s="59">
        <f t="shared" si="5"/>
      </c>
    </row>
    <row r="88" spans="1:26" ht="18" customHeight="1">
      <c r="A88" s="67">
        <v>72</v>
      </c>
      <c r="B88" s="49"/>
      <c r="C88" s="50">
        <f>IF(B88="","",INDEX(Sheet1!$B$2:$B$547,MATCH('様式1'!Y88,Sheet1!$I$2:$I$547,0)))</f>
      </c>
      <c r="D88" s="50">
        <f>IF(B88="","",INDEX(Sheet1!$C$2:$C$547,MATCH('様式1'!Y88,Sheet1!$I$2:$I$547,0)))</f>
      </c>
      <c r="E88" s="50">
        <f>IF(B88="","",INDEX(Sheet1!$F$2:$F$547,MATCH('様式1'!Y88,Sheet1!$I$2:$I$547,0)))</f>
      </c>
      <c r="F88" s="50">
        <f>IF(B88="","",INDEX(Sheet1!$E$2:$E$547,MATCH('様式1'!Y88,Sheet1!$I$2:$I$547,0)))</f>
      </c>
      <c r="G88" s="52"/>
      <c r="H88" s="53"/>
      <c r="I88" s="54"/>
      <c r="J88" s="53"/>
      <c r="K88" s="54"/>
      <c r="L88" s="53"/>
      <c r="M88" s="54"/>
      <c r="N88" s="55"/>
      <c r="O88" s="55"/>
      <c r="P88" s="51"/>
      <c r="Q88" s="56"/>
      <c r="R88" s="57"/>
      <c r="S88" s="58"/>
      <c r="U88" s="73">
        <f t="shared" si="4"/>
        <v>0</v>
      </c>
      <c r="Y88" s="59">
        <f t="shared" si="3"/>
      </c>
      <c r="Z88" s="59">
        <f t="shared" si="5"/>
      </c>
    </row>
    <row r="89" spans="1:26" ht="18" customHeight="1">
      <c r="A89" s="67">
        <v>73</v>
      </c>
      <c r="B89" s="49"/>
      <c r="C89" s="50">
        <f>IF(B89="","",INDEX(Sheet1!$B$2:$B$547,MATCH('様式1'!Y89,Sheet1!$I$2:$I$547,0)))</f>
      </c>
      <c r="D89" s="50">
        <f>IF(B89="","",INDEX(Sheet1!$C$2:$C$547,MATCH('様式1'!Y89,Sheet1!$I$2:$I$547,0)))</f>
      </c>
      <c r="E89" s="50">
        <f>IF(B89="","",INDEX(Sheet1!$F$2:$F$547,MATCH('様式1'!Y89,Sheet1!$I$2:$I$547,0)))</f>
      </c>
      <c r="F89" s="50">
        <f>IF(B89="","",INDEX(Sheet1!$E$2:$E$547,MATCH('様式1'!Y89,Sheet1!$I$2:$I$547,0)))</f>
      </c>
      <c r="G89" s="52"/>
      <c r="H89" s="53"/>
      <c r="I89" s="54"/>
      <c r="J89" s="53"/>
      <c r="K89" s="54"/>
      <c r="L89" s="53"/>
      <c r="M89" s="54"/>
      <c r="N89" s="55"/>
      <c r="O89" s="55"/>
      <c r="P89" s="51"/>
      <c r="Q89" s="56"/>
      <c r="R89" s="57"/>
      <c r="S89" s="58"/>
      <c r="U89" s="73">
        <f t="shared" si="4"/>
        <v>0</v>
      </c>
      <c r="Y89" s="59">
        <f t="shared" si="3"/>
      </c>
      <c r="Z89" s="59">
        <f t="shared" si="5"/>
      </c>
    </row>
    <row r="90" spans="1:26" ht="18" customHeight="1">
      <c r="A90" s="67">
        <v>74</v>
      </c>
      <c r="B90" s="49"/>
      <c r="C90" s="50">
        <f>IF(B90="","",INDEX(Sheet1!$B$2:$B$547,MATCH('様式1'!Y90,Sheet1!$I$2:$I$547,0)))</f>
      </c>
      <c r="D90" s="50">
        <f>IF(B90="","",INDEX(Sheet1!$C$2:$C$547,MATCH('様式1'!Y90,Sheet1!$I$2:$I$547,0)))</f>
      </c>
      <c r="E90" s="50">
        <f>IF(B90="","",INDEX(Sheet1!$F$2:$F$547,MATCH('様式1'!Y90,Sheet1!$I$2:$I$547,0)))</f>
      </c>
      <c r="F90" s="50">
        <f>IF(B90="","",INDEX(Sheet1!$E$2:$E$547,MATCH('様式1'!Y90,Sheet1!$I$2:$I$547,0)))</f>
      </c>
      <c r="G90" s="52"/>
      <c r="H90" s="53"/>
      <c r="I90" s="54"/>
      <c r="J90" s="53"/>
      <c r="K90" s="54"/>
      <c r="L90" s="53"/>
      <c r="M90" s="54"/>
      <c r="N90" s="55"/>
      <c r="O90" s="55"/>
      <c r="P90" s="51"/>
      <c r="Q90" s="56"/>
      <c r="R90" s="57"/>
      <c r="S90" s="58"/>
      <c r="U90" s="73">
        <f t="shared" si="4"/>
        <v>0</v>
      </c>
      <c r="Y90" s="59">
        <f t="shared" si="3"/>
      </c>
      <c r="Z90" s="59">
        <f t="shared" si="5"/>
      </c>
    </row>
    <row r="91" spans="1:26" ht="18" customHeight="1">
      <c r="A91" s="67">
        <v>75</v>
      </c>
      <c r="B91" s="49"/>
      <c r="C91" s="50">
        <f>IF(B91="","",INDEX(Sheet1!$B$2:$B$547,MATCH('様式1'!Y91,Sheet1!$I$2:$I$547,0)))</f>
      </c>
      <c r="D91" s="50">
        <f>IF(B91="","",INDEX(Sheet1!$C$2:$C$547,MATCH('様式1'!Y91,Sheet1!$I$2:$I$547,0)))</f>
      </c>
      <c r="E91" s="50">
        <f>IF(B91="","",INDEX(Sheet1!$F$2:$F$547,MATCH('様式1'!Y91,Sheet1!$I$2:$I$547,0)))</f>
      </c>
      <c r="F91" s="50">
        <f>IF(B91="","",INDEX(Sheet1!$E$2:$E$547,MATCH('様式1'!Y91,Sheet1!$I$2:$I$547,0)))</f>
      </c>
      <c r="G91" s="52"/>
      <c r="H91" s="53"/>
      <c r="I91" s="54"/>
      <c r="J91" s="53"/>
      <c r="K91" s="54"/>
      <c r="L91" s="53"/>
      <c r="M91" s="54"/>
      <c r="N91" s="55"/>
      <c r="O91" s="55"/>
      <c r="P91" s="51"/>
      <c r="Q91" s="56"/>
      <c r="R91" s="57"/>
      <c r="S91" s="58"/>
      <c r="U91" s="73">
        <f t="shared" si="4"/>
        <v>0</v>
      </c>
      <c r="Y91" s="59">
        <f t="shared" si="3"/>
      </c>
      <c r="Z91" s="59">
        <f t="shared" si="5"/>
      </c>
    </row>
    <row r="92" spans="1:26" ht="18" customHeight="1">
      <c r="A92" s="67">
        <v>76</v>
      </c>
      <c r="B92" s="49"/>
      <c r="C92" s="50">
        <f>IF(B92="","",INDEX(Sheet1!$B$2:$B$547,MATCH('様式1'!Y92,Sheet1!$I$2:$I$547,0)))</f>
      </c>
      <c r="D92" s="50">
        <f>IF(B92="","",INDEX(Sheet1!$C$2:$C$547,MATCH('様式1'!Y92,Sheet1!$I$2:$I$547,0)))</f>
      </c>
      <c r="E92" s="50">
        <f>IF(B92="","",INDEX(Sheet1!$F$2:$F$547,MATCH('様式1'!Y92,Sheet1!$I$2:$I$547,0)))</f>
      </c>
      <c r="F92" s="50">
        <f>IF(B92="","",INDEX(Sheet1!$E$2:$E$547,MATCH('様式1'!Y92,Sheet1!$I$2:$I$547,0)))</f>
      </c>
      <c r="G92" s="52"/>
      <c r="H92" s="53"/>
      <c r="I92" s="54"/>
      <c r="J92" s="53"/>
      <c r="K92" s="54"/>
      <c r="L92" s="53"/>
      <c r="M92" s="54"/>
      <c r="N92" s="55"/>
      <c r="O92" s="55"/>
      <c r="P92" s="51"/>
      <c r="Q92" s="56"/>
      <c r="R92" s="57"/>
      <c r="S92" s="58"/>
      <c r="U92" s="73">
        <f t="shared" si="4"/>
        <v>0</v>
      </c>
      <c r="Y92" s="59">
        <f t="shared" si="3"/>
      </c>
      <c r="Z92" s="59">
        <f t="shared" si="5"/>
      </c>
    </row>
    <row r="93" spans="1:26" ht="18" customHeight="1">
      <c r="A93" s="67">
        <v>77</v>
      </c>
      <c r="B93" s="49"/>
      <c r="C93" s="50">
        <f>IF(B93="","",INDEX(Sheet1!$B$2:$B$547,MATCH('様式1'!Y93,Sheet1!$I$2:$I$547,0)))</f>
      </c>
      <c r="D93" s="50">
        <f>IF(B93="","",INDEX(Sheet1!$C$2:$C$547,MATCH('様式1'!Y93,Sheet1!$I$2:$I$547,0)))</f>
      </c>
      <c r="E93" s="50">
        <f>IF(B93="","",INDEX(Sheet1!$F$2:$F$547,MATCH('様式1'!Y93,Sheet1!$I$2:$I$547,0)))</f>
      </c>
      <c r="F93" s="50">
        <f>IF(B93="","",INDEX(Sheet1!$E$2:$E$547,MATCH('様式1'!Y93,Sheet1!$I$2:$I$547,0)))</f>
      </c>
      <c r="G93" s="52"/>
      <c r="H93" s="53"/>
      <c r="I93" s="54"/>
      <c r="J93" s="53"/>
      <c r="K93" s="54"/>
      <c r="L93" s="53"/>
      <c r="M93" s="54"/>
      <c r="N93" s="55"/>
      <c r="O93" s="55"/>
      <c r="P93" s="51"/>
      <c r="Q93" s="56"/>
      <c r="R93" s="57"/>
      <c r="S93" s="58"/>
      <c r="U93" s="73">
        <f t="shared" si="4"/>
        <v>0</v>
      </c>
      <c r="Y93" s="59">
        <f t="shared" si="3"/>
      </c>
      <c r="Z93" s="59">
        <f t="shared" si="5"/>
      </c>
    </row>
    <row r="94" spans="1:26" ht="18" customHeight="1">
      <c r="A94" s="67">
        <v>78</v>
      </c>
      <c r="B94" s="49"/>
      <c r="C94" s="50">
        <f>IF(B94="","",INDEX(Sheet1!$B$2:$B$547,MATCH('様式1'!Y94,Sheet1!$I$2:$I$547,0)))</f>
      </c>
      <c r="D94" s="50">
        <f>IF(B94="","",INDEX(Sheet1!$C$2:$C$547,MATCH('様式1'!Y94,Sheet1!$I$2:$I$547,0)))</f>
      </c>
      <c r="E94" s="50">
        <f>IF(B94="","",INDEX(Sheet1!$F$2:$F$547,MATCH('様式1'!Y94,Sheet1!$I$2:$I$547,0)))</f>
      </c>
      <c r="F94" s="50">
        <f>IF(B94="","",INDEX(Sheet1!$E$2:$E$547,MATCH('様式1'!Y94,Sheet1!$I$2:$I$547,0)))</f>
      </c>
      <c r="G94" s="52"/>
      <c r="H94" s="53"/>
      <c r="I94" s="54"/>
      <c r="J94" s="53"/>
      <c r="K94" s="54"/>
      <c r="L94" s="53"/>
      <c r="M94" s="54"/>
      <c r="N94" s="55"/>
      <c r="O94" s="55"/>
      <c r="P94" s="51"/>
      <c r="Q94" s="56"/>
      <c r="R94" s="57"/>
      <c r="S94" s="58"/>
      <c r="U94" s="73">
        <f t="shared" si="4"/>
        <v>0</v>
      </c>
      <c r="Y94" s="59">
        <f t="shared" si="3"/>
      </c>
      <c r="Z94" s="59">
        <f t="shared" si="5"/>
      </c>
    </row>
    <row r="95" spans="1:26" ht="18" customHeight="1">
      <c r="A95" s="67">
        <v>79</v>
      </c>
      <c r="B95" s="49"/>
      <c r="C95" s="50">
        <f>IF(B95="","",INDEX(Sheet1!$B$2:$B$547,MATCH('様式1'!Y95,Sheet1!$I$2:$I$547,0)))</f>
      </c>
      <c r="D95" s="50">
        <f>IF(B95="","",INDEX(Sheet1!$C$2:$C$547,MATCH('様式1'!Y95,Sheet1!$I$2:$I$547,0)))</f>
      </c>
      <c r="E95" s="50">
        <f>IF(B95="","",INDEX(Sheet1!$F$2:$F$547,MATCH('様式1'!Y95,Sheet1!$I$2:$I$547,0)))</f>
      </c>
      <c r="F95" s="50">
        <f>IF(B95="","",INDEX(Sheet1!$E$2:$E$547,MATCH('様式1'!Y95,Sheet1!$I$2:$I$547,0)))</f>
      </c>
      <c r="G95" s="52"/>
      <c r="H95" s="53"/>
      <c r="I95" s="54"/>
      <c r="J95" s="53"/>
      <c r="K95" s="54"/>
      <c r="L95" s="53"/>
      <c r="M95" s="54"/>
      <c r="N95" s="55"/>
      <c r="O95" s="55"/>
      <c r="P95" s="51"/>
      <c r="Q95" s="56"/>
      <c r="R95" s="57"/>
      <c r="S95" s="58"/>
      <c r="U95" s="73">
        <f t="shared" si="4"/>
        <v>0</v>
      </c>
      <c r="Y95" s="59">
        <f aca="true" t="shared" si="6" ref="Y95:Y114">B95&amp;Z95</f>
      </c>
      <c r="Z95" s="59">
        <f t="shared" si="5"/>
      </c>
    </row>
    <row r="96" spans="1:26" ht="18" customHeight="1">
      <c r="A96" s="67">
        <v>80</v>
      </c>
      <c r="B96" s="49"/>
      <c r="C96" s="50">
        <f>IF(B96="","",INDEX(Sheet1!$B$2:$B$547,MATCH('様式1'!Y96,Sheet1!$I$2:$I$547,0)))</f>
      </c>
      <c r="D96" s="50">
        <f>IF(B96="","",INDEX(Sheet1!$C$2:$C$547,MATCH('様式1'!Y96,Sheet1!$I$2:$I$547,0)))</f>
      </c>
      <c r="E96" s="50">
        <f>IF(B96="","",INDEX(Sheet1!$F$2:$F$547,MATCH('様式1'!Y96,Sheet1!$I$2:$I$547,0)))</f>
      </c>
      <c r="F96" s="50">
        <f>IF(B96="","",INDEX(Sheet1!$E$2:$E$547,MATCH('様式1'!Y96,Sheet1!$I$2:$I$547,0)))</f>
      </c>
      <c r="G96" s="52"/>
      <c r="H96" s="53"/>
      <c r="I96" s="54"/>
      <c r="J96" s="53"/>
      <c r="K96" s="54"/>
      <c r="L96" s="53"/>
      <c r="M96" s="54"/>
      <c r="N96" s="55"/>
      <c r="O96" s="55"/>
      <c r="P96" s="51"/>
      <c r="Q96" s="56"/>
      <c r="R96" s="57"/>
      <c r="S96" s="58"/>
      <c r="U96" s="73">
        <f t="shared" si="4"/>
        <v>0</v>
      </c>
      <c r="Y96" s="59">
        <f t="shared" si="6"/>
      </c>
      <c r="Z96" s="59">
        <f t="shared" si="5"/>
      </c>
    </row>
    <row r="97" spans="1:26" ht="18" customHeight="1">
      <c r="A97" s="67">
        <v>81</v>
      </c>
      <c r="B97" s="49"/>
      <c r="C97" s="50">
        <f>IF(B97="","",INDEX(Sheet1!$B$2:$B$547,MATCH('様式1'!Y97,Sheet1!$I$2:$I$547,0)))</f>
      </c>
      <c r="D97" s="50">
        <f>IF(B97="","",INDEX(Sheet1!$C$2:$C$547,MATCH('様式1'!Y97,Sheet1!$I$2:$I$547,0)))</f>
      </c>
      <c r="E97" s="50">
        <f>IF(B97="","",INDEX(Sheet1!$F$2:$F$547,MATCH('様式1'!Y97,Sheet1!$I$2:$I$547,0)))</f>
      </c>
      <c r="F97" s="50">
        <f>IF(B97="","",INDEX(Sheet1!$E$2:$E$547,MATCH('様式1'!Y97,Sheet1!$I$2:$I$547,0)))</f>
      </c>
      <c r="G97" s="52"/>
      <c r="H97" s="53"/>
      <c r="I97" s="54"/>
      <c r="J97" s="53"/>
      <c r="K97" s="54"/>
      <c r="L97" s="53"/>
      <c r="M97" s="54"/>
      <c r="N97" s="55"/>
      <c r="O97" s="55"/>
      <c r="P97" s="51"/>
      <c r="Q97" s="56"/>
      <c r="R97" s="57"/>
      <c r="S97" s="58"/>
      <c r="U97" s="73">
        <f t="shared" si="4"/>
        <v>0</v>
      </c>
      <c r="Y97" s="59">
        <f t="shared" si="6"/>
      </c>
      <c r="Z97" s="59">
        <f t="shared" si="5"/>
      </c>
    </row>
    <row r="98" spans="1:26" ht="18" customHeight="1">
      <c r="A98" s="67">
        <v>82</v>
      </c>
      <c r="B98" s="49"/>
      <c r="C98" s="50">
        <f>IF(B98="","",INDEX(Sheet1!$B$2:$B$547,MATCH('様式1'!Y98,Sheet1!$I$2:$I$547,0)))</f>
      </c>
      <c r="D98" s="50">
        <f>IF(B98="","",INDEX(Sheet1!$C$2:$C$547,MATCH('様式1'!Y98,Sheet1!$I$2:$I$547,0)))</f>
      </c>
      <c r="E98" s="50">
        <f>IF(B98="","",INDEX(Sheet1!$F$2:$F$547,MATCH('様式1'!Y98,Sheet1!$I$2:$I$547,0)))</f>
      </c>
      <c r="F98" s="50">
        <f>IF(B98="","",INDEX(Sheet1!$E$2:$E$547,MATCH('様式1'!Y98,Sheet1!$I$2:$I$547,0)))</f>
      </c>
      <c r="G98" s="52"/>
      <c r="H98" s="53"/>
      <c r="I98" s="54"/>
      <c r="J98" s="53"/>
      <c r="K98" s="54"/>
      <c r="L98" s="53"/>
      <c r="M98" s="54"/>
      <c r="N98" s="55"/>
      <c r="O98" s="55"/>
      <c r="P98" s="51"/>
      <c r="Q98" s="56"/>
      <c r="R98" s="57"/>
      <c r="S98" s="58"/>
      <c r="U98" s="73">
        <f t="shared" si="4"/>
        <v>0</v>
      </c>
      <c r="Y98" s="59">
        <f t="shared" si="6"/>
      </c>
      <c r="Z98" s="59">
        <f t="shared" si="5"/>
      </c>
    </row>
    <row r="99" spans="1:26" ht="18" customHeight="1">
      <c r="A99" s="67">
        <v>83</v>
      </c>
      <c r="B99" s="49"/>
      <c r="C99" s="50">
        <f>IF(B99="","",INDEX(Sheet1!$B$2:$B$547,MATCH('様式1'!Y99,Sheet1!$I$2:$I$547,0)))</f>
      </c>
      <c r="D99" s="50">
        <f>IF(B99="","",INDEX(Sheet1!$C$2:$C$547,MATCH('様式1'!Y99,Sheet1!$I$2:$I$547,0)))</f>
      </c>
      <c r="E99" s="50">
        <f>IF(B99="","",INDEX(Sheet1!$F$2:$F$547,MATCH('様式1'!Y99,Sheet1!$I$2:$I$547,0)))</f>
      </c>
      <c r="F99" s="50">
        <f>IF(B99="","",INDEX(Sheet1!$E$2:$E$547,MATCH('様式1'!Y99,Sheet1!$I$2:$I$547,0)))</f>
      </c>
      <c r="G99" s="52"/>
      <c r="H99" s="53"/>
      <c r="I99" s="54"/>
      <c r="J99" s="53"/>
      <c r="K99" s="54"/>
      <c r="L99" s="53"/>
      <c r="M99" s="54"/>
      <c r="N99" s="55"/>
      <c r="O99" s="55"/>
      <c r="P99" s="51"/>
      <c r="Q99" s="56"/>
      <c r="R99" s="57"/>
      <c r="S99" s="58"/>
      <c r="U99" s="73">
        <f t="shared" si="4"/>
        <v>0</v>
      </c>
      <c r="Y99" s="59">
        <f t="shared" si="6"/>
      </c>
      <c r="Z99" s="59">
        <f t="shared" si="5"/>
      </c>
    </row>
    <row r="100" spans="1:26" ht="18" customHeight="1">
      <c r="A100" s="67">
        <v>84</v>
      </c>
      <c r="B100" s="49"/>
      <c r="C100" s="50">
        <f>IF(B100="","",INDEX(Sheet1!$B$2:$B$547,MATCH('様式1'!Y100,Sheet1!$I$2:$I$547,0)))</f>
      </c>
      <c r="D100" s="50">
        <f>IF(B100="","",INDEX(Sheet1!$C$2:$C$547,MATCH('様式1'!Y100,Sheet1!$I$2:$I$547,0)))</f>
      </c>
      <c r="E100" s="50">
        <f>IF(B100="","",INDEX(Sheet1!$F$2:$F$547,MATCH('様式1'!Y100,Sheet1!$I$2:$I$547,0)))</f>
      </c>
      <c r="F100" s="50">
        <f>IF(B100="","",INDEX(Sheet1!$E$2:$E$547,MATCH('様式1'!Y100,Sheet1!$I$2:$I$547,0)))</f>
      </c>
      <c r="G100" s="52"/>
      <c r="H100" s="53"/>
      <c r="I100" s="54"/>
      <c r="J100" s="53"/>
      <c r="K100" s="54"/>
      <c r="L100" s="53"/>
      <c r="M100" s="54"/>
      <c r="N100" s="55"/>
      <c r="O100" s="55"/>
      <c r="P100" s="51"/>
      <c r="Q100" s="56"/>
      <c r="R100" s="57"/>
      <c r="S100" s="58"/>
      <c r="U100" s="73">
        <f t="shared" si="4"/>
        <v>0</v>
      </c>
      <c r="Y100" s="59">
        <f t="shared" si="6"/>
      </c>
      <c r="Z100" s="59">
        <f t="shared" si="5"/>
      </c>
    </row>
    <row r="101" spans="1:26" ht="18" customHeight="1">
      <c r="A101" s="67">
        <v>85</v>
      </c>
      <c r="B101" s="49"/>
      <c r="C101" s="50">
        <f>IF(B101="","",INDEX(Sheet1!$B$2:$B$547,MATCH('様式1'!Y101,Sheet1!$I$2:$I$547,0)))</f>
      </c>
      <c r="D101" s="50">
        <f>IF(B101="","",INDEX(Sheet1!$C$2:$C$547,MATCH('様式1'!Y101,Sheet1!$I$2:$I$547,0)))</f>
      </c>
      <c r="E101" s="50">
        <f>IF(B101="","",INDEX(Sheet1!$F$2:$F$547,MATCH('様式1'!Y101,Sheet1!$I$2:$I$547,0)))</f>
      </c>
      <c r="F101" s="50">
        <f>IF(B101="","",INDEX(Sheet1!$E$2:$E$547,MATCH('様式1'!Y101,Sheet1!$I$2:$I$547,0)))</f>
      </c>
      <c r="G101" s="52"/>
      <c r="H101" s="53"/>
      <c r="I101" s="54"/>
      <c r="J101" s="53"/>
      <c r="K101" s="54"/>
      <c r="L101" s="53"/>
      <c r="M101" s="54"/>
      <c r="N101" s="55"/>
      <c r="O101" s="55"/>
      <c r="P101" s="51"/>
      <c r="Q101" s="56"/>
      <c r="R101" s="57"/>
      <c r="S101" s="58"/>
      <c r="U101" s="73">
        <f t="shared" si="4"/>
        <v>0</v>
      </c>
      <c r="Y101" s="59">
        <f t="shared" si="6"/>
      </c>
      <c r="Z101" s="59">
        <f t="shared" si="5"/>
      </c>
    </row>
    <row r="102" spans="1:26" ht="18" customHeight="1">
      <c r="A102" s="67">
        <v>86</v>
      </c>
      <c r="B102" s="49"/>
      <c r="C102" s="50">
        <f>IF(B102="","",INDEX(Sheet1!$B$2:$B$547,MATCH('様式1'!Y102,Sheet1!$I$2:$I$547,0)))</f>
      </c>
      <c r="D102" s="50">
        <f>IF(B102="","",INDEX(Sheet1!$C$2:$C$547,MATCH('様式1'!Y102,Sheet1!$I$2:$I$547,0)))</f>
      </c>
      <c r="E102" s="50">
        <f>IF(B102="","",INDEX(Sheet1!$F$2:$F$547,MATCH('様式1'!Y102,Sheet1!$I$2:$I$547,0)))</f>
      </c>
      <c r="F102" s="50">
        <f>IF(B102="","",INDEX(Sheet1!$E$2:$E$547,MATCH('様式1'!Y102,Sheet1!$I$2:$I$547,0)))</f>
      </c>
      <c r="G102" s="52"/>
      <c r="H102" s="53"/>
      <c r="I102" s="54"/>
      <c r="J102" s="53"/>
      <c r="K102" s="54"/>
      <c r="L102" s="53"/>
      <c r="M102" s="54"/>
      <c r="N102" s="55"/>
      <c r="O102" s="55"/>
      <c r="P102" s="51"/>
      <c r="Q102" s="56"/>
      <c r="R102" s="57"/>
      <c r="S102" s="58"/>
      <c r="U102" s="73">
        <f t="shared" si="4"/>
        <v>0</v>
      </c>
      <c r="Y102" s="59">
        <f t="shared" si="6"/>
      </c>
      <c r="Z102" s="59">
        <f t="shared" si="5"/>
      </c>
    </row>
    <row r="103" spans="1:26" ht="18" customHeight="1">
      <c r="A103" s="67">
        <v>87</v>
      </c>
      <c r="B103" s="49"/>
      <c r="C103" s="50">
        <f>IF(B103="","",INDEX(Sheet1!$B$2:$B$547,MATCH('様式1'!Y103,Sheet1!$I$2:$I$547,0)))</f>
      </c>
      <c r="D103" s="50">
        <f>IF(B103="","",INDEX(Sheet1!$C$2:$C$547,MATCH('様式1'!Y103,Sheet1!$I$2:$I$547,0)))</f>
      </c>
      <c r="E103" s="50">
        <f>IF(B103="","",INDEX(Sheet1!$F$2:$F$547,MATCH('様式1'!Y103,Sheet1!$I$2:$I$547,0)))</f>
      </c>
      <c r="F103" s="50">
        <f>IF(B103="","",INDEX(Sheet1!$E$2:$E$547,MATCH('様式1'!Y103,Sheet1!$I$2:$I$547,0)))</f>
      </c>
      <c r="G103" s="52"/>
      <c r="H103" s="53"/>
      <c r="I103" s="54"/>
      <c r="J103" s="53"/>
      <c r="K103" s="54"/>
      <c r="L103" s="53"/>
      <c r="M103" s="54"/>
      <c r="N103" s="55"/>
      <c r="O103" s="55"/>
      <c r="P103" s="51"/>
      <c r="Q103" s="56"/>
      <c r="R103" s="57"/>
      <c r="S103" s="58"/>
      <c r="U103" s="73">
        <f t="shared" si="4"/>
        <v>0</v>
      </c>
      <c r="Y103" s="59">
        <f t="shared" si="6"/>
      </c>
      <c r="Z103" s="59">
        <f t="shared" si="5"/>
      </c>
    </row>
    <row r="104" spans="1:26" ht="18" customHeight="1">
      <c r="A104" s="67">
        <v>88</v>
      </c>
      <c r="B104" s="49"/>
      <c r="C104" s="50">
        <f>IF(B104="","",INDEX(Sheet1!$B$2:$B$547,MATCH('様式1'!Y104,Sheet1!$I$2:$I$547,0)))</f>
      </c>
      <c r="D104" s="50">
        <f>IF(B104="","",INDEX(Sheet1!$C$2:$C$547,MATCH('様式1'!Y104,Sheet1!$I$2:$I$547,0)))</f>
      </c>
      <c r="E104" s="50">
        <f>IF(B104="","",INDEX(Sheet1!$F$2:$F$547,MATCH('様式1'!Y104,Sheet1!$I$2:$I$547,0)))</f>
      </c>
      <c r="F104" s="50">
        <f>IF(B104="","",INDEX(Sheet1!$E$2:$E$547,MATCH('様式1'!Y104,Sheet1!$I$2:$I$547,0)))</f>
      </c>
      <c r="G104" s="52"/>
      <c r="H104" s="53"/>
      <c r="I104" s="54"/>
      <c r="J104" s="53"/>
      <c r="K104" s="54"/>
      <c r="L104" s="53"/>
      <c r="M104" s="54"/>
      <c r="N104" s="55"/>
      <c r="O104" s="55"/>
      <c r="P104" s="51"/>
      <c r="Q104" s="56"/>
      <c r="R104" s="57"/>
      <c r="S104" s="58"/>
      <c r="U104" s="73">
        <f t="shared" si="4"/>
        <v>0</v>
      </c>
      <c r="Y104" s="59">
        <f t="shared" si="6"/>
      </c>
      <c r="Z104" s="59">
        <f t="shared" si="5"/>
      </c>
    </row>
    <row r="105" spans="1:26" ht="18" customHeight="1">
      <c r="A105" s="67">
        <v>89</v>
      </c>
      <c r="B105" s="49"/>
      <c r="C105" s="50">
        <f>IF(B105="","",INDEX(Sheet1!$B$2:$B$547,MATCH('様式1'!Y105,Sheet1!$I$2:$I$547,0)))</f>
      </c>
      <c r="D105" s="50">
        <f>IF(B105="","",INDEX(Sheet1!$C$2:$C$547,MATCH('様式1'!Y105,Sheet1!$I$2:$I$547,0)))</f>
      </c>
      <c r="E105" s="50">
        <f>IF(B105="","",INDEX(Sheet1!$F$2:$F$547,MATCH('様式1'!Y105,Sheet1!$I$2:$I$547,0)))</f>
      </c>
      <c r="F105" s="50">
        <f>IF(B105="","",INDEX(Sheet1!$E$2:$E$547,MATCH('様式1'!Y105,Sheet1!$I$2:$I$547,0)))</f>
      </c>
      <c r="G105" s="52"/>
      <c r="H105" s="53"/>
      <c r="I105" s="54"/>
      <c r="J105" s="53"/>
      <c r="K105" s="54"/>
      <c r="L105" s="53"/>
      <c r="M105" s="54"/>
      <c r="N105" s="55"/>
      <c r="O105" s="55"/>
      <c r="P105" s="51"/>
      <c r="Q105" s="56"/>
      <c r="R105" s="57"/>
      <c r="S105" s="58"/>
      <c r="U105" s="73">
        <f t="shared" si="4"/>
        <v>0</v>
      </c>
      <c r="Y105" s="59">
        <f t="shared" si="6"/>
      </c>
      <c r="Z105" s="59">
        <f t="shared" si="5"/>
      </c>
    </row>
    <row r="106" spans="1:26" ht="18" customHeight="1">
      <c r="A106" s="67">
        <v>90</v>
      </c>
      <c r="B106" s="49"/>
      <c r="C106" s="50">
        <f>IF(B106="","",INDEX(Sheet1!$B$2:$B$547,MATCH('様式1'!Y106,Sheet1!$I$2:$I$547,0)))</f>
      </c>
      <c r="D106" s="50">
        <f>IF(B106="","",INDEX(Sheet1!$C$2:$C$547,MATCH('様式1'!Y106,Sheet1!$I$2:$I$547,0)))</f>
      </c>
      <c r="E106" s="50">
        <f>IF(B106="","",INDEX(Sheet1!$F$2:$F$547,MATCH('様式1'!Y106,Sheet1!$I$2:$I$547,0)))</f>
      </c>
      <c r="F106" s="50">
        <f>IF(B106="","",INDEX(Sheet1!$E$2:$E$547,MATCH('様式1'!Y106,Sheet1!$I$2:$I$547,0)))</f>
      </c>
      <c r="G106" s="52"/>
      <c r="H106" s="53"/>
      <c r="I106" s="54"/>
      <c r="J106" s="53"/>
      <c r="K106" s="54"/>
      <c r="L106" s="53"/>
      <c r="M106" s="54"/>
      <c r="N106" s="55"/>
      <c r="O106" s="55"/>
      <c r="P106" s="51"/>
      <c r="Q106" s="56"/>
      <c r="R106" s="57"/>
      <c r="S106" s="58"/>
      <c r="U106" s="73">
        <f t="shared" si="4"/>
        <v>0</v>
      </c>
      <c r="Y106" s="59">
        <f t="shared" si="6"/>
      </c>
      <c r="Z106" s="59">
        <f t="shared" si="5"/>
      </c>
    </row>
    <row r="107" spans="1:26" ht="18" customHeight="1">
      <c r="A107" s="67">
        <v>91</v>
      </c>
      <c r="B107" s="49"/>
      <c r="C107" s="50">
        <f>IF(B107="","",INDEX(Sheet1!$B$2:$B$547,MATCH('様式1'!Y107,Sheet1!$I$2:$I$547,0)))</f>
      </c>
      <c r="D107" s="50">
        <f>IF(B107="","",INDEX(Sheet1!$C$2:$C$547,MATCH('様式1'!Y107,Sheet1!$I$2:$I$547,0)))</f>
      </c>
      <c r="E107" s="50">
        <f>IF(B107="","",INDEX(Sheet1!$F$2:$F$547,MATCH('様式1'!Y107,Sheet1!$I$2:$I$547,0)))</f>
      </c>
      <c r="F107" s="50">
        <f>IF(B107="","",INDEX(Sheet1!$E$2:$E$547,MATCH('様式1'!Y107,Sheet1!$I$2:$I$547,0)))</f>
      </c>
      <c r="G107" s="52"/>
      <c r="H107" s="53"/>
      <c r="I107" s="54"/>
      <c r="J107" s="53"/>
      <c r="K107" s="54"/>
      <c r="L107" s="53"/>
      <c r="M107" s="54"/>
      <c r="N107" s="55"/>
      <c r="O107" s="55"/>
      <c r="P107" s="51"/>
      <c r="Q107" s="56"/>
      <c r="R107" s="57"/>
      <c r="S107" s="58"/>
      <c r="U107" s="73">
        <f t="shared" si="4"/>
        <v>0</v>
      </c>
      <c r="Y107" s="59">
        <f t="shared" si="6"/>
      </c>
      <c r="Z107" s="59">
        <f t="shared" si="5"/>
      </c>
    </row>
    <row r="108" spans="1:26" ht="18" customHeight="1">
      <c r="A108" s="67">
        <v>92</v>
      </c>
      <c r="B108" s="49"/>
      <c r="C108" s="50">
        <f>IF(B108="","",INDEX(Sheet1!$B$2:$B$547,MATCH('様式1'!Y108,Sheet1!$I$2:$I$547,0)))</f>
      </c>
      <c r="D108" s="50">
        <f>IF(B108="","",INDEX(Sheet1!$C$2:$C$547,MATCH('様式1'!Y108,Sheet1!$I$2:$I$547,0)))</f>
      </c>
      <c r="E108" s="50">
        <f>IF(B108="","",INDEX(Sheet1!$F$2:$F$547,MATCH('様式1'!Y108,Sheet1!$I$2:$I$547,0)))</f>
      </c>
      <c r="F108" s="50">
        <f>IF(B108="","",INDEX(Sheet1!$E$2:$E$547,MATCH('様式1'!Y108,Sheet1!$I$2:$I$547,0)))</f>
      </c>
      <c r="G108" s="52"/>
      <c r="H108" s="53"/>
      <c r="I108" s="54"/>
      <c r="J108" s="53"/>
      <c r="K108" s="54"/>
      <c r="L108" s="53"/>
      <c r="M108" s="54"/>
      <c r="N108" s="55"/>
      <c r="O108" s="55"/>
      <c r="P108" s="51"/>
      <c r="Q108" s="56"/>
      <c r="R108" s="57"/>
      <c r="S108" s="58"/>
      <c r="U108" s="73">
        <f t="shared" si="4"/>
        <v>0</v>
      </c>
      <c r="Y108" s="59">
        <f t="shared" si="6"/>
      </c>
      <c r="Z108" s="59">
        <f t="shared" si="5"/>
      </c>
    </row>
    <row r="109" spans="1:26" ht="18" customHeight="1">
      <c r="A109" s="67">
        <v>93</v>
      </c>
      <c r="B109" s="49"/>
      <c r="C109" s="50">
        <f>IF(B109="","",INDEX(Sheet1!$B$2:$B$547,MATCH('様式1'!Y109,Sheet1!$I$2:$I$547,0)))</f>
      </c>
      <c r="D109" s="50">
        <f>IF(B109="","",INDEX(Sheet1!$C$2:$C$547,MATCH('様式1'!Y109,Sheet1!$I$2:$I$547,0)))</f>
      </c>
      <c r="E109" s="50">
        <f>IF(B109="","",INDEX(Sheet1!$F$2:$F$547,MATCH('様式1'!Y109,Sheet1!$I$2:$I$547,0)))</f>
      </c>
      <c r="F109" s="50">
        <f>IF(B109="","",INDEX(Sheet1!$E$2:$E$547,MATCH('様式1'!Y109,Sheet1!$I$2:$I$547,0)))</f>
      </c>
      <c r="G109" s="52"/>
      <c r="H109" s="53"/>
      <c r="I109" s="54"/>
      <c r="J109" s="53"/>
      <c r="K109" s="54"/>
      <c r="L109" s="53"/>
      <c r="M109" s="54"/>
      <c r="N109" s="55"/>
      <c r="O109" s="55"/>
      <c r="P109" s="51"/>
      <c r="Q109" s="56"/>
      <c r="R109" s="57"/>
      <c r="S109" s="58"/>
      <c r="U109" s="73">
        <f t="shared" si="4"/>
        <v>0</v>
      </c>
      <c r="Y109" s="59">
        <f t="shared" si="6"/>
      </c>
      <c r="Z109" s="59">
        <f t="shared" si="5"/>
      </c>
    </row>
    <row r="110" spans="1:26" ht="18" customHeight="1">
      <c r="A110" s="67">
        <v>94</v>
      </c>
      <c r="B110" s="49"/>
      <c r="C110" s="50">
        <f>IF(B110="","",INDEX(Sheet1!$B$2:$B$547,MATCH('様式1'!Y110,Sheet1!$I$2:$I$547,0)))</f>
      </c>
      <c r="D110" s="50">
        <f>IF(B110="","",INDEX(Sheet1!$C$2:$C$547,MATCH('様式1'!Y110,Sheet1!$I$2:$I$547,0)))</f>
      </c>
      <c r="E110" s="50">
        <f>IF(B110="","",INDEX(Sheet1!$F$2:$F$547,MATCH('様式1'!Y110,Sheet1!$I$2:$I$547,0)))</f>
      </c>
      <c r="F110" s="50">
        <f>IF(B110="","",INDEX(Sheet1!$E$2:$E$547,MATCH('様式1'!Y110,Sheet1!$I$2:$I$547,0)))</f>
      </c>
      <c r="G110" s="52"/>
      <c r="H110" s="53"/>
      <c r="I110" s="54"/>
      <c r="J110" s="53"/>
      <c r="K110" s="54"/>
      <c r="L110" s="53"/>
      <c r="M110" s="54"/>
      <c r="N110" s="55"/>
      <c r="O110" s="55"/>
      <c r="P110" s="51"/>
      <c r="Q110" s="56"/>
      <c r="R110" s="57"/>
      <c r="S110" s="58"/>
      <c r="U110" s="73">
        <f t="shared" si="4"/>
        <v>0</v>
      </c>
      <c r="Y110" s="59">
        <f t="shared" si="6"/>
      </c>
      <c r="Z110" s="59">
        <f t="shared" si="5"/>
      </c>
    </row>
    <row r="111" spans="1:26" ht="18" customHeight="1">
      <c r="A111" s="67">
        <v>95</v>
      </c>
      <c r="B111" s="49"/>
      <c r="C111" s="50">
        <f>IF(B111="","",INDEX(Sheet1!$B$2:$B$547,MATCH('様式1'!Y111,Sheet1!$I$2:$I$547,0)))</f>
      </c>
      <c r="D111" s="50">
        <f>IF(B111="","",INDEX(Sheet1!$C$2:$C$547,MATCH('様式1'!Y111,Sheet1!$I$2:$I$547,0)))</f>
      </c>
      <c r="E111" s="50">
        <f>IF(B111="","",INDEX(Sheet1!$F$2:$F$547,MATCH('様式1'!Y111,Sheet1!$I$2:$I$547,0)))</f>
      </c>
      <c r="F111" s="50">
        <f>IF(B111="","",INDEX(Sheet1!$E$2:$E$547,MATCH('様式1'!Y111,Sheet1!$I$2:$I$547,0)))</f>
      </c>
      <c r="G111" s="52"/>
      <c r="H111" s="53"/>
      <c r="I111" s="54"/>
      <c r="J111" s="53"/>
      <c r="K111" s="54"/>
      <c r="L111" s="53"/>
      <c r="M111" s="54"/>
      <c r="N111" s="55"/>
      <c r="O111" s="55"/>
      <c r="P111" s="51"/>
      <c r="Q111" s="56"/>
      <c r="R111" s="57"/>
      <c r="S111" s="58"/>
      <c r="U111" s="73">
        <f t="shared" si="4"/>
        <v>0</v>
      </c>
      <c r="Y111" s="59">
        <f t="shared" si="6"/>
      </c>
      <c r="Z111" s="59">
        <f t="shared" si="5"/>
      </c>
    </row>
    <row r="112" spans="1:26" ht="18" customHeight="1">
      <c r="A112" s="67">
        <v>96</v>
      </c>
      <c r="B112" s="49"/>
      <c r="C112" s="50">
        <f>IF(B112="","",INDEX(Sheet1!$B$2:$B$547,MATCH('様式1'!Y112,Sheet1!$I$2:$I$547,0)))</f>
      </c>
      <c r="D112" s="50">
        <f>IF(B112="","",INDEX(Sheet1!$C$2:$C$547,MATCH('様式1'!Y112,Sheet1!$I$2:$I$547,0)))</f>
      </c>
      <c r="E112" s="50">
        <f>IF(B112="","",INDEX(Sheet1!$F$2:$F$547,MATCH('様式1'!Y112,Sheet1!$I$2:$I$547,0)))</f>
      </c>
      <c r="F112" s="50">
        <f>IF(B112="","",INDEX(Sheet1!$E$2:$E$547,MATCH('様式1'!Y112,Sheet1!$I$2:$I$547,0)))</f>
      </c>
      <c r="G112" s="52"/>
      <c r="H112" s="53"/>
      <c r="I112" s="54"/>
      <c r="J112" s="53"/>
      <c r="K112" s="54"/>
      <c r="L112" s="53"/>
      <c r="M112" s="54"/>
      <c r="N112" s="55"/>
      <c r="O112" s="55"/>
      <c r="P112" s="51"/>
      <c r="Q112" s="56"/>
      <c r="R112" s="57"/>
      <c r="S112" s="58"/>
      <c r="U112" s="73">
        <f t="shared" si="4"/>
        <v>0</v>
      </c>
      <c r="Y112" s="59">
        <f t="shared" si="6"/>
      </c>
      <c r="Z112" s="59">
        <f t="shared" si="5"/>
      </c>
    </row>
    <row r="113" spans="1:26" ht="18" customHeight="1">
      <c r="A113" s="67">
        <v>97</v>
      </c>
      <c r="B113" s="49"/>
      <c r="C113" s="50">
        <f>IF(B113="","",INDEX(Sheet1!$B$2:$B$547,MATCH('様式1'!Y113,Sheet1!$I$2:$I$547,0)))</f>
      </c>
      <c r="D113" s="50">
        <f>IF(B113="","",INDEX(Sheet1!$C$2:$C$547,MATCH('様式1'!Y113,Sheet1!$I$2:$I$547,0)))</f>
      </c>
      <c r="E113" s="50">
        <f>IF(B113="","",INDEX(Sheet1!$F$2:$F$547,MATCH('様式1'!Y113,Sheet1!$I$2:$I$547,0)))</f>
      </c>
      <c r="F113" s="50">
        <f>IF(B113="","",INDEX(Sheet1!$E$2:$E$547,MATCH('様式1'!Y113,Sheet1!$I$2:$I$547,0)))</f>
      </c>
      <c r="G113" s="52"/>
      <c r="H113" s="53"/>
      <c r="I113" s="54"/>
      <c r="J113" s="53"/>
      <c r="K113" s="54"/>
      <c r="L113" s="53"/>
      <c r="M113" s="54"/>
      <c r="N113" s="55"/>
      <c r="O113" s="55"/>
      <c r="P113" s="51"/>
      <c r="Q113" s="56"/>
      <c r="R113" s="57"/>
      <c r="S113" s="58"/>
      <c r="U113" s="73">
        <f t="shared" si="4"/>
        <v>0</v>
      </c>
      <c r="Y113" s="59">
        <f t="shared" si="6"/>
      </c>
      <c r="Z113" s="59">
        <f t="shared" si="5"/>
      </c>
    </row>
    <row r="114" spans="1:26" ht="18" customHeight="1">
      <c r="A114" s="67">
        <v>98</v>
      </c>
      <c r="B114" s="49"/>
      <c r="C114" s="50">
        <f>IF(B114="","",INDEX(Sheet1!$B$2:$B$547,MATCH('様式1'!Y114,Sheet1!$I$2:$I$547,0)))</f>
      </c>
      <c r="D114" s="50">
        <f>IF(B114="","",INDEX(Sheet1!$C$2:$C$547,MATCH('様式1'!Y114,Sheet1!$I$2:$I$547,0)))</f>
      </c>
      <c r="E114" s="50">
        <f>IF(B114="","",INDEX(Sheet1!$F$2:$F$547,MATCH('様式1'!Y114,Sheet1!$I$2:$I$547,0)))</f>
      </c>
      <c r="F114" s="50">
        <f>IF(B114="","",INDEX(Sheet1!$E$2:$E$547,MATCH('様式1'!Y114,Sheet1!$I$2:$I$547,0)))</f>
      </c>
      <c r="G114" s="52"/>
      <c r="H114" s="53"/>
      <c r="I114" s="54"/>
      <c r="J114" s="53"/>
      <c r="K114" s="54"/>
      <c r="L114" s="53"/>
      <c r="M114" s="54"/>
      <c r="N114" s="55"/>
      <c r="O114" s="55"/>
      <c r="P114" s="51"/>
      <c r="Q114" s="56"/>
      <c r="R114" s="57"/>
      <c r="S114" s="58"/>
      <c r="U114" s="73">
        <f t="shared" si="4"/>
        <v>0</v>
      </c>
      <c r="Y114" s="59">
        <f t="shared" si="6"/>
      </c>
      <c r="Z114" s="59">
        <f t="shared" si="5"/>
      </c>
    </row>
  </sheetData>
  <sheetProtection formatCells="0"/>
  <mergeCells count="39">
    <mergeCell ref="I13:J13"/>
    <mergeCell ref="F7:G8"/>
    <mergeCell ref="H7:K8"/>
    <mergeCell ref="I11:J11"/>
    <mergeCell ref="G10:H10"/>
    <mergeCell ref="E13:F13"/>
    <mergeCell ref="E12:F12"/>
    <mergeCell ref="E11:F11"/>
    <mergeCell ref="C7:E7"/>
    <mergeCell ref="G11:H11"/>
    <mergeCell ref="N1:S1"/>
    <mergeCell ref="A6:B6"/>
    <mergeCell ref="C6:H6"/>
    <mergeCell ref="I6:J6"/>
    <mergeCell ref="K6:S6"/>
    <mergeCell ref="I10:J10"/>
    <mergeCell ref="I12:J12"/>
    <mergeCell ref="C8:E8"/>
    <mergeCell ref="D1:M1"/>
    <mergeCell ref="H15:M15"/>
    <mergeCell ref="N15:N16"/>
    <mergeCell ref="E10:F10"/>
    <mergeCell ref="A2:S2"/>
    <mergeCell ref="L7:M8"/>
    <mergeCell ref="N7:S8"/>
    <mergeCell ref="A7:B7"/>
    <mergeCell ref="A8:B8"/>
    <mergeCell ref="G13:H13"/>
    <mergeCell ref="G12:H12"/>
    <mergeCell ref="P15:P16"/>
    <mergeCell ref="Q15:S15"/>
    <mergeCell ref="D15:D16"/>
    <mergeCell ref="A15:A16"/>
    <mergeCell ref="B15:B16"/>
    <mergeCell ref="C15:C16"/>
    <mergeCell ref="G15:G16"/>
    <mergeCell ref="F15:F16"/>
    <mergeCell ref="E15:E16"/>
    <mergeCell ref="O15:O16"/>
  </mergeCells>
  <conditionalFormatting sqref="L17:L114 H17:H114 J17:J114">
    <cfRule type="expression" priority="1" dxfId="0" stopIfTrue="1">
      <formula>COUNTIF($H$17:$L$115,H17)&gt;=4</formula>
    </cfRule>
  </conditionalFormatting>
  <dataValidations count="8">
    <dataValidation allowBlank="1" showInputMessage="1" showErrorMessage="1" errorTitle="半角ｶﾀｶﾅ" error="半角ｶﾀｶﾅで入力してください。" imeMode="halfKatakana" sqref="C7:E7"/>
    <dataValidation errorStyle="warning" type="custom" allowBlank="1" showInputMessage="1" showErrorMessage="1" errorTitle="ナンバーの重複" error="このナンバーはすでに使用済みです。&#10;&#10;同じナンバーでも性別が違う場合は&#10;&#10;　　「はい」&#10;&#10;を選択してください。&#10;" sqref="B46:B114">
      <formula1>COUNTIF($B$17:$B$115,B46)=1</formula1>
    </dataValidation>
    <dataValidation type="list" allowBlank="1" showInputMessage="1" showErrorMessage="1" sqref="H17:H114">
      <formula1>IF(G17=1,男子種目,IF(G17=2,女子種目,""))</formula1>
    </dataValidation>
    <dataValidation type="list" allowBlank="1" showInputMessage="1" showErrorMessage="1" sqref="L17:L114">
      <formula1>IF(G17=1,男子種目,IF(G17=2,女子種目,""))</formula1>
    </dataValidation>
    <dataValidation type="list" allowBlank="1" showInputMessage="1" showErrorMessage="1" errorTitle="性別" error="男子は【 1 】&#10;女子は【 2 】を入力してください。" imeMode="off" sqref="G17:G114">
      <formula1>性別</formula1>
    </dataValidation>
    <dataValidation type="list" allowBlank="1" showInputMessage="1" showErrorMessage="1" sqref="J17:J114">
      <formula1>IF(G17=1,男子種目,IF(G17=2,女子種目,""))</formula1>
    </dataValidation>
    <dataValidation type="whole" operator="equal" allowBlank="1" showInputMessage="1" showErrorMessage="1" errorTitle="リレーのエントリー" error="参加する選手には【 1 】を入力してください。" sqref="N17:O114">
      <formula1>1</formula1>
    </dataValidation>
    <dataValidation errorStyle="warning" type="custom" allowBlank="1" showInputMessage="1" showErrorMessage="1" errorTitle="ナンバーの重複" error="このナンバーはすでに使用済みです。&#10;&#10;同じナンバーでも性別が違う場合は&#10;&#10;　　「はい」&#10;&#10;を選択してください。&#10;" imeMode="halfAlpha" sqref="B17:B45">
      <formula1>COUNTIF($B$17:$B$115,B17)=1</formula1>
    </dataValidation>
  </dataValidations>
  <printOptions horizontalCentered="1" verticalCentered="1"/>
  <pageMargins left="0.31496062992125984" right="0.31496062992125984" top="0.6299212598425197" bottom="0.7480314960629921" header="0.31496062992125984" footer="0.31496062992125984"/>
  <pageSetup blackAndWhite="1" horizontalDpi="600" verticalDpi="600" orientation="portrait" paperSize="9" scale="79" r:id="rId4"/>
  <headerFooter alignWithMargins="0">
    <oddHeader>&amp;R様式１－&amp;P</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IV55"/>
  <sheetViews>
    <sheetView tabSelected="1" view="pageBreakPreview" zoomScaleSheetLayoutView="100" zoomScalePageLayoutView="0" workbookViewId="0" topLeftCell="A1">
      <selection activeCell="IV41" sqref="IV41"/>
    </sheetView>
  </sheetViews>
  <sheetFormatPr defaultColWidth="40.875" defaultRowHeight="13.5" customHeight="1" zeroHeight="1"/>
  <cols>
    <col min="1" max="1" width="3.25390625" style="47" customWidth="1"/>
    <col min="2" max="2" width="12.50390625" style="47" customWidth="1"/>
    <col min="3" max="3" width="8.875" style="47" customWidth="1"/>
    <col min="4" max="4" width="0.2421875" style="47" hidden="1" customWidth="1"/>
    <col min="5" max="5" width="16.00390625" style="47" customWidth="1"/>
    <col min="6" max="6" width="8.875" style="47" customWidth="1"/>
    <col min="7" max="7" width="8.875" style="47" hidden="1" customWidth="1"/>
    <col min="8" max="8" width="16.00390625" style="47" customWidth="1"/>
    <col min="9" max="9" width="8.875" style="47" customWidth="1"/>
    <col min="10" max="10" width="8.875" style="47" hidden="1" customWidth="1"/>
    <col min="11" max="11" width="16.00390625" style="47" customWidth="1"/>
    <col min="12" max="12" width="8.875" style="47" customWidth="1"/>
    <col min="13" max="13" width="8.875" style="47" hidden="1" customWidth="1"/>
    <col min="14" max="15" width="8.00390625" style="47" customWidth="1"/>
    <col min="16" max="16" width="0.5" style="48" customWidth="1"/>
    <col min="17" max="255" width="0" style="47" hidden="1" customWidth="1"/>
    <col min="256" max="16384" width="40.875" style="47" customWidth="1"/>
  </cols>
  <sheetData>
    <row r="1" spans="1:92" s="19" customFormat="1" ht="24">
      <c r="A1" s="82"/>
      <c r="B1" s="83">
        <f>'様式1'!C1</f>
        <v>44</v>
      </c>
      <c r="C1" s="177" t="str">
        <f>'様式1'!D1</f>
        <v>徳島県高等学校新人陸上競技大会　参加申込書</v>
      </c>
      <c r="D1" s="177"/>
      <c r="E1" s="177"/>
      <c r="F1" s="177"/>
      <c r="G1" s="177"/>
      <c r="H1" s="177"/>
      <c r="I1" s="177"/>
      <c r="J1" s="177"/>
      <c r="K1" s="177"/>
      <c r="L1" s="177"/>
      <c r="M1" s="84"/>
      <c r="N1" s="178" t="s">
        <v>166</v>
      </c>
      <c r="O1" s="178"/>
      <c r="P1" s="17"/>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row>
    <row r="2" spans="1:92" s="19" customFormat="1" ht="5.25" customHeight="1">
      <c r="A2" s="21"/>
      <c r="B2" s="21"/>
      <c r="C2" s="21"/>
      <c r="D2" s="21"/>
      <c r="E2" s="21"/>
      <c r="F2" s="21"/>
      <c r="G2" s="21"/>
      <c r="H2" s="21"/>
      <c r="I2" s="21"/>
      <c r="J2" s="21"/>
      <c r="K2" s="21"/>
      <c r="L2" s="21"/>
      <c r="M2" s="21"/>
      <c r="N2" s="21"/>
      <c r="O2" s="21"/>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row>
    <row r="3" spans="1:16" s="19" customFormat="1" ht="14.25">
      <c r="A3" s="23"/>
      <c r="B3" s="23"/>
      <c r="C3" s="181" t="s">
        <v>869</v>
      </c>
      <c r="D3" s="181"/>
      <c r="E3" s="181"/>
      <c r="F3" s="23"/>
      <c r="G3" s="23"/>
      <c r="H3" s="23"/>
      <c r="I3" s="155" t="s">
        <v>110</v>
      </c>
      <c r="J3" s="155"/>
      <c r="K3" s="155"/>
      <c r="L3" s="155"/>
      <c r="M3" s="155"/>
      <c r="N3" s="155"/>
      <c r="O3" s="155"/>
      <c r="P3" s="24"/>
    </row>
    <row r="4" spans="1:16" s="29" customFormat="1" ht="18.75" customHeight="1">
      <c r="A4" s="156"/>
      <c r="B4" s="157" t="s">
        <v>111</v>
      </c>
      <c r="C4" s="159" t="s">
        <v>112</v>
      </c>
      <c r="D4" s="26"/>
      <c r="E4" s="160" t="s">
        <v>113</v>
      </c>
      <c r="F4" s="161" t="s">
        <v>112</v>
      </c>
      <c r="G4" s="26"/>
      <c r="H4" s="160" t="s">
        <v>113</v>
      </c>
      <c r="I4" s="161" t="s">
        <v>112</v>
      </c>
      <c r="J4" s="27"/>
      <c r="K4" s="162" t="s">
        <v>113</v>
      </c>
      <c r="L4" s="163" t="s">
        <v>114</v>
      </c>
      <c r="M4" s="164"/>
      <c r="N4" s="156"/>
      <c r="O4" s="156"/>
      <c r="P4" s="28"/>
    </row>
    <row r="5" spans="1:16" s="29" customFormat="1" ht="18.75" customHeight="1">
      <c r="A5" s="156"/>
      <c r="B5" s="158"/>
      <c r="C5" s="159" t="s">
        <v>112</v>
      </c>
      <c r="D5" s="26"/>
      <c r="E5" s="160"/>
      <c r="F5" s="161"/>
      <c r="G5" s="26"/>
      <c r="H5" s="160"/>
      <c r="I5" s="161" t="s">
        <v>112</v>
      </c>
      <c r="J5" s="27"/>
      <c r="K5" s="162"/>
      <c r="L5" s="25" t="s">
        <v>112</v>
      </c>
      <c r="M5" s="27"/>
      <c r="N5" s="162" t="s">
        <v>113</v>
      </c>
      <c r="O5" s="160"/>
      <c r="P5" s="28"/>
    </row>
    <row r="6" spans="1:17" s="19" customFormat="1" ht="19.5" customHeight="1">
      <c r="A6" s="165">
        <v>1</v>
      </c>
      <c r="B6" s="30" t="s">
        <v>32</v>
      </c>
      <c r="C6" s="7"/>
      <c r="D6" s="31">
        <f>IF(C6="","",$A$6*10000+C6)</f>
      </c>
      <c r="E6" s="76">
        <f>IF(C6="","",INDEX('様式1'!$C$17:$C$114,MATCH(D6,'様式1'!$U$17:$U$114,0)))</f>
      </c>
      <c r="F6" s="8"/>
      <c r="G6" s="31">
        <f>IF(F6="","",$A$6*10000+F6)</f>
      </c>
      <c r="H6" s="76">
        <f>IF(F6="","",INDEX('様式1'!$C$17:$C$114,MATCH(G6,'様式1'!$U$17:$U$114,0)))</f>
      </c>
      <c r="I6" s="8"/>
      <c r="J6" s="31">
        <f>IF(I6="","",$A$6*10000+I6)</f>
      </c>
      <c r="K6" s="76">
        <f>IF(I6="","",INDEX('様式1'!$C$17:$C$114,MATCH(J6,'様式1'!$U$17:$U$114,0)))</f>
      </c>
      <c r="L6" s="7"/>
      <c r="M6" s="31">
        <f>IF(L6="","",$A$6*10000+L6)</f>
      </c>
      <c r="N6" s="167">
        <f>IF(L6="","",INDEX('様式1'!$C$17:$C$114,MATCH(M6,'様式1'!$U$17:$U$114,0)))</f>
      </c>
      <c r="O6" s="168">
        <f>IF(M6="","",INDEX('様式1'!$C$17:$C$114,MATCH(N6,'様式1'!$U$17:$U$114,0)))</f>
      </c>
      <c r="P6" s="32"/>
      <c r="Q6" s="33"/>
    </row>
    <row r="7" spans="1:17" s="19" customFormat="1" ht="19.5" customHeight="1">
      <c r="A7" s="165"/>
      <c r="B7" s="30" t="s">
        <v>33</v>
      </c>
      <c r="C7" s="7"/>
      <c r="D7" s="31">
        <f aca="true" t="shared" si="0" ref="D7:D28">IF(C7="","",$A$6*10000+C7)</f>
      </c>
      <c r="E7" s="76">
        <f>IF(C7="","",INDEX('様式1'!$C$17:$C$114,MATCH(D7,'様式1'!$U$17:$U$114,0)))</f>
      </c>
      <c r="F7" s="8"/>
      <c r="G7" s="31">
        <f aca="true" t="shared" si="1" ref="G7:G28">IF(F7="","",$A$6*10000+F7)</f>
      </c>
      <c r="H7" s="76">
        <f>IF(F7="","",INDEX('様式1'!$C$17:$C$114,MATCH(G7,'様式1'!$U$17:$U$114,0)))</f>
      </c>
      <c r="I7" s="8"/>
      <c r="J7" s="34">
        <f aca="true" t="shared" si="2" ref="J7:J28">IF(I7="","",$A$6*10000+I7)</f>
      </c>
      <c r="K7" s="76">
        <f>IF(I7="","",INDEX('様式1'!$C$17:$C$114,MATCH(J7,'様式1'!$U$17:$U$114,0)))</f>
      </c>
      <c r="L7" s="7"/>
      <c r="M7" s="34">
        <f aca="true" t="shared" si="3" ref="M7:M28">IF(L7="","",$A$6*10000+L7)</f>
      </c>
      <c r="N7" s="167">
        <f>IF(L7="","",INDEX('様式1'!$C$17:$C$114,MATCH(M7,'様式1'!$U$17:$U$114,0)))</f>
      </c>
      <c r="O7" s="168">
        <f>IF(M7="","",INDEX('様式1'!$C$17:$C$114,MATCH(N7,'様式1'!$U$17:$U$114,0)))</f>
      </c>
      <c r="P7" s="32"/>
      <c r="Q7" s="33"/>
    </row>
    <row r="8" spans="1:17" s="19" customFormat="1" ht="19.5" customHeight="1">
      <c r="A8" s="165"/>
      <c r="B8" s="30" t="s">
        <v>34</v>
      </c>
      <c r="C8" s="7"/>
      <c r="D8" s="31">
        <f t="shared" si="0"/>
      </c>
      <c r="E8" s="76">
        <f>IF(C8="","",INDEX('様式1'!$C$17:$C$114,MATCH(D8,'様式1'!$U$17:$U$114,0)))</f>
      </c>
      <c r="F8" s="8"/>
      <c r="G8" s="31">
        <f t="shared" si="1"/>
      </c>
      <c r="H8" s="76">
        <f>IF(F8="","",INDEX('様式1'!$C$17:$C$114,MATCH(G8,'様式1'!$U$17:$U$114,0)))</f>
      </c>
      <c r="I8" s="8"/>
      <c r="J8" s="34">
        <f t="shared" si="2"/>
      </c>
      <c r="K8" s="76">
        <f>IF(I8="","",INDEX('様式1'!$C$17:$C$114,MATCH(J8,'様式1'!$U$17:$U$114,0)))</f>
      </c>
      <c r="L8" s="7"/>
      <c r="M8" s="34">
        <f t="shared" si="3"/>
      </c>
      <c r="N8" s="167">
        <f>IF(L8="","",INDEX('様式1'!$C$17:$C$114,MATCH(M8,'様式1'!$U$17:$U$114,0)))</f>
      </c>
      <c r="O8" s="168">
        <f>IF(M8="","",INDEX('様式1'!$C$17:$C$114,MATCH(N8,'様式1'!$U$17:$U$114,0)))</f>
      </c>
      <c r="P8" s="32"/>
      <c r="Q8" s="33"/>
    </row>
    <row r="9" spans="1:17" s="19" customFormat="1" ht="19.5" customHeight="1">
      <c r="A9" s="165"/>
      <c r="B9" s="30" t="s">
        <v>35</v>
      </c>
      <c r="C9" s="7"/>
      <c r="D9" s="31">
        <f t="shared" si="0"/>
      </c>
      <c r="E9" s="76">
        <f>IF(C9="","",INDEX('様式1'!$C$17:$C$114,MATCH(D9,'様式1'!$U$17:$U$114,0)))</f>
      </c>
      <c r="F9" s="8"/>
      <c r="G9" s="31">
        <f t="shared" si="1"/>
      </c>
      <c r="H9" s="76">
        <f>IF(F9="","",INDEX('様式1'!$C$17:$C$114,MATCH(G9,'様式1'!$U$17:$U$114,0)))</f>
      </c>
      <c r="I9" s="8"/>
      <c r="J9" s="34">
        <f t="shared" si="2"/>
      </c>
      <c r="K9" s="76">
        <f>IF(I9="","",INDEX('様式1'!$C$17:$C$114,MATCH(J9,'様式1'!$U$17:$U$114,0)))</f>
      </c>
      <c r="L9" s="7"/>
      <c r="M9" s="34">
        <f t="shared" si="3"/>
      </c>
      <c r="N9" s="167">
        <f>IF(L9="","",INDEX('様式1'!$C$17:$C$114,MATCH(M9,'様式1'!$U$17:$U$114,0)))</f>
      </c>
      <c r="O9" s="168">
        <f>IF(M9="","",INDEX('様式1'!$C$17:$C$114,MATCH(N9,'様式1'!$U$17:$U$114,0)))</f>
      </c>
      <c r="P9" s="32"/>
      <c r="Q9" s="33"/>
    </row>
    <row r="10" spans="1:17" s="19" customFormat="1" ht="19.5" customHeight="1">
      <c r="A10" s="165"/>
      <c r="B10" s="30" t="s">
        <v>36</v>
      </c>
      <c r="C10" s="7"/>
      <c r="D10" s="31">
        <f t="shared" si="0"/>
      </c>
      <c r="E10" s="76">
        <f>IF(C10="","",INDEX('様式1'!$C$17:$C$114,MATCH(D10,'様式1'!$U$17:$U$114,0)))</f>
      </c>
      <c r="F10" s="8"/>
      <c r="G10" s="31">
        <f t="shared" si="1"/>
      </c>
      <c r="H10" s="76">
        <f>IF(F10="","",INDEX('様式1'!$C$17:$C$114,MATCH(G10,'様式1'!$U$17:$U$114,0)))</f>
      </c>
      <c r="I10" s="8"/>
      <c r="J10" s="34">
        <f t="shared" si="2"/>
      </c>
      <c r="K10" s="76">
        <f>IF(I10="","",INDEX('様式1'!$C$17:$C$114,MATCH(J10,'様式1'!$U$17:$U$114,0)))</f>
      </c>
      <c r="L10" s="7"/>
      <c r="M10" s="34">
        <f t="shared" si="3"/>
      </c>
      <c r="N10" s="167">
        <f>IF(L10="","",INDEX('様式1'!$C$17:$C$114,MATCH(M10,'様式1'!$U$17:$U$114,0)))</f>
      </c>
      <c r="O10" s="168">
        <f>IF(M10="","",INDEX('様式1'!$C$17:$C$114,MATCH(N10,'様式1'!$U$17:$U$114,0)))</f>
      </c>
      <c r="P10" s="32"/>
      <c r="Q10" s="33"/>
    </row>
    <row r="11" spans="1:17" s="19" customFormat="1" ht="19.5" customHeight="1">
      <c r="A11" s="165"/>
      <c r="B11" s="30" t="s">
        <v>38</v>
      </c>
      <c r="C11" s="7"/>
      <c r="D11" s="31">
        <f t="shared" si="0"/>
      </c>
      <c r="E11" s="76">
        <f>IF(C11="","",INDEX('様式1'!$C$17:$C$114,MATCH(D11,'様式1'!$U$17:$U$114,0)))</f>
      </c>
      <c r="F11" s="8"/>
      <c r="G11" s="31">
        <f t="shared" si="1"/>
      </c>
      <c r="H11" s="76">
        <f>IF(F11="","",INDEX('様式1'!$C$17:$C$114,MATCH(G11,'様式1'!$U$17:$U$114,0)))</f>
      </c>
      <c r="I11" s="8"/>
      <c r="J11" s="34">
        <f t="shared" si="2"/>
      </c>
      <c r="K11" s="76">
        <f>IF(I11="","",INDEX('様式1'!$C$17:$C$114,MATCH(J11,'様式1'!$U$17:$U$114,0)))</f>
      </c>
      <c r="L11" s="7"/>
      <c r="M11" s="34">
        <f t="shared" si="3"/>
      </c>
      <c r="N11" s="167">
        <f>IF(L11="","",INDEX('様式1'!$C$17:$C$114,MATCH(M11,'様式1'!$U$17:$U$114,0)))</f>
      </c>
      <c r="O11" s="168">
        <f>IF(M11="","",INDEX('様式1'!$C$17:$C$114,MATCH(N11,'様式1'!$U$17:$U$114,0)))</f>
      </c>
      <c r="P11" s="32"/>
      <c r="Q11" s="33"/>
    </row>
    <row r="12" spans="1:17" s="19" customFormat="1" ht="19.5" customHeight="1">
      <c r="A12" s="165"/>
      <c r="B12" s="30" t="s">
        <v>115</v>
      </c>
      <c r="C12" s="7"/>
      <c r="D12" s="31">
        <f t="shared" si="0"/>
      </c>
      <c r="E12" s="76">
        <f>IF(C12="","",INDEX('様式1'!$C$17:$C$114,MATCH(D12,'様式1'!$U$17:$U$114,0)))</f>
      </c>
      <c r="F12" s="8"/>
      <c r="G12" s="31">
        <f t="shared" si="1"/>
      </c>
      <c r="H12" s="76">
        <f>IF(F12="","",INDEX('様式1'!$C$17:$C$114,MATCH(G12,'様式1'!$U$17:$U$114,0)))</f>
      </c>
      <c r="I12" s="8"/>
      <c r="J12" s="34">
        <f t="shared" si="2"/>
      </c>
      <c r="K12" s="76">
        <f>IF(I12="","",INDEX('様式1'!$C$17:$C$114,MATCH(J12,'様式1'!$U$17:$U$114,0)))</f>
      </c>
      <c r="L12" s="7"/>
      <c r="M12" s="34">
        <f t="shared" si="3"/>
      </c>
      <c r="N12" s="167">
        <f>IF(L12="","",INDEX('様式1'!$C$17:$C$114,MATCH(M12,'様式1'!$U$17:$U$114,0)))</f>
      </c>
      <c r="O12" s="168">
        <f>IF(M12="","",INDEX('様式1'!$C$17:$C$114,MATCH(N12,'様式1'!$U$17:$U$114,0)))</f>
      </c>
      <c r="P12" s="32"/>
      <c r="Q12" s="33"/>
    </row>
    <row r="13" spans="1:17" s="19" customFormat="1" ht="19.5" customHeight="1">
      <c r="A13" s="165"/>
      <c r="B13" s="30" t="s">
        <v>116</v>
      </c>
      <c r="C13" s="7"/>
      <c r="D13" s="31">
        <f t="shared" si="0"/>
      </c>
      <c r="E13" s="76">
        <f>IF(C13="","",INDEX('様式1'!$C$17:$C$114,MATCH(D13,'様式1'!$U$17:$U$114,0)))</f>
      </c>
      <c r="F13" s="8"/>
      <c r="G13" s="31">
        <f t="shared" si="1"/>
      </c>
      <c r="H13" s="76">
        <f>IF(F13="","",INDEX('様式1'!$C$17:$C$114,MATCH(G13,'様式1'!$U$17:$U$114,0)))</f>
      </c>
      <c r="I13" s="8"/>
      <c r="J13" s="34">
        <f t="shared" si="2"/>
      </c>
      <c r="K13" s="76">
        <f>IF(I13="","",INDEX('様式1'!$C$17:$C$114,MATCH(J13,'様式1'!$U$17:$U$114,0)))</f>
      </c>
      <c r="L13" s="7"/>
      <c r="M13" s="34">
        <f t="shared" si="3"/>
      </c>
      <c r="N13" s="167">
        <f>IF(L13="","",INDEX('様式1'!$C$17:$C$114,MATCH(M13,'様式1'!$U$17:$U$114,0)))</f>
      </c>
      <c r="O13" s="168">
        <f>IF(M13="","",INDEX('様式1'!$C$17:$C$114,MATCH(N13,'様式1'!$U$17:$U$114,0)))</f>
      </c>
      <c r="P13" s="32"/>
      <c r="Q13" s="33"/>
    </row>
    <row r="14" spans="1:17" s="19" customFormat="1" ht="19.5" customHeight="1">
      <c r="A14" s="165"/>
      <c r="B14" s="30" t="s">
        <v>117</v>
      </c>
      <c r="C14" s="7"/>
      <c r="D14" s="31">
        <f t="shared" si="0"/>
      </c>
      <c r="E14" s="76">
        <f>IF(C14="","",INDEX('様式1'!$C$17:$C$114,MATCH(D14,'様式1'!$U$17:$U$114,0)))</f>
      </c>
      <c r="F14" s="8"/>
      <c r="G14" s="31">
        <f t="shared" si="1"/>
      </c>
      <c r="H14" s="76">
        <f>IF(F14="","",INDEX('様式1'!$C$17:$C$114,MATCH(G14,'様式1'!$U$17:$U$114,0)))</f>
      </c>
      <c r="I14" s="8"/>
      <c r="J14" s="34">
        <f t="shared" si="2"/>
      </c>
      <c r="K14" s="76">
        <f>IF(I14="","",INDEX('様式1'!$C$17:$C$114,MATCH(J14,'様式1'!$U$17:$U$114,0)))</f>
      </c>
      <c r="L14" s="7"/>
      <c r="M14" s="34">
        <f t="shared" si="3"/>
      </c>
      <c r="N14" s="167">
        <f>IF(L14="","",INDEX('様式1'!$C$17:$C$114,MATCH(M14,'様式1'!$U$17:$U$114,0)))</f>
      </c>
      <c r="O14" s="168">
        <f>IF(M14="","",INDEX('様式1'!$C$17:$C$114,MATCH(N14,'様式1'!$U$17:$U$114,0)))</f>
      </c>
      <c r="P14" s="32"/>
      <c r="Q14" s="33"/>
    </row>
    <row r="15" spans="1:17" s="19" customFormat="1" ht="19.5" customHeight="1">
      <c r="A15" s="165"/>
      <c r="B15" s="30" t="s">
        <v>19</v>
      </c>
      <c r="C15" s="7"/>
      <c r="D15" s="31">
        <f t="shared" si="0"/>
      </c>
      <c r="E15" s="76">
        <f>IF(C15="","",INDEX('様式1'!$C$17:$C$114,MATCH(D15,'様式1'!$U$17:$U$114,0)))</f>
      </c>
      <c r="F15" s="8"/>
      <c r="G15" s="31">
        <f t="shared" si="1"/>
      </c>
      <c r="H15" s="76">
        <f>IF(F15="","",INDEX('様式1'!$C$17:$C$114,MATCH(G15,'様式1'!$U$17:$U$114,0)))</f>
      </c>
      <c r="I15" s="8"/>
      <c r="J15" s="34">
        <f t="shared" si="2"/>
      </c>
      <c r="K15" s="76">
        <f>IF(I15="","",INDEX('様式1'!$C$17:$C$114,MATCH(J15,'様式1'!$U$17:$U$114,0)))</f>
      </c>
      <c r="L15" s="7"/>
      <c r="M15" s="34">
        <f t="shared" si="3"/>
      </c>
      <c r="N15" s="167">
        <f>IF(L15="","",INDEX('様式1'!$C$17:$C$114,MATCH(M15,'様式1'!$U$17:$U$114,0)))</f>
      </c>
      <c r="O15" s="168">
        <f>IF(M15="","",INDEX('様式1'!$C$17:$C$114,MATCH(N15,'様式1'!$U$17:$U$114,0)))</f>
      </c>
      <c r="P15" s="32"/>
      <c r="Q15" s="33"/>
    </row>
    <row r="16" spans="1:256" s="19" customFormat="1" ht="19.5" customHeight="1">
      <c r="A16" s="165"/>
      <c r="B16" s="169" t="s">
        <v>118</v>
      </c>
      <c r="C16" s="7"/>
      <c r="D16" s="31">
        <f t="shared" si="0"/>
      </c>
      <c r="E16" s="76">
        <f>IF(C16="","",INDEX('様式1'!$C$17:$C$114,MATCH(D16,'様式1'!$U$17:$U$114,0)))</f>
      </c>
      <c r="F16" s="8"/>
      <c r="G16" s="31">
        <f t="shared" si="1"/>
      </c>
      <c r="H16" s="76">
        <f>IF(F16="","",INDEX('様式1'!$C$17:$C$114,MATCH(G16,'様式1'!$U$17:$U$114,0)))</f>
      </c>
      <c r="I16" s="8"/>
      <c r="J16" s="34">
        <f t="shared" si="2"/>
      </c>
      <c r="K16" s="76">
        <f>IF(I16="","",INDEX('様式1'!$C$17:$C$114,MATCH(J16,'様式1'!$U$17:$U$114,0)))</f>
      </c>
      <c r="L16" s="7"/>
      <c r="M16" s="34">
        <f t="shared" si="3"/>
      </c>
      <c r="N16" s="167">
        <f>IF(L16="","",INDEX('様式1'!$C$17:$C$114,MATCH(M16,'様式1'!$U$17:$U$114,0)))</f>
      </c>
      <c r="O16" s="168">
        <f>IF(M16="","",INDEX('様式1'!$C$17:$C$114,MATCH(N16,'様式1'!$U$17:$U$114,0)))</f>
      </c>
      <c r="P16" s="32"/>
      <c r="Q16" s="33"/>
      <c r="IV16" s="19">
        <f>IF(C16="",0,1)</f>
        <v>0</v>
      </c>
    </row>
    <row r="17" spans="1:17" s="19" customFormat="1" ht="19.5" customHeight="1">
      <c r="A17" s="165"/>
      <c r="B17" s="169"/>
      <c r="C17" s="7"/>
      <c r="D17" s="31">
        <f t="shared" si="0"/>
      </c>
      <c r="E17" s="76">
        <f>IF(C17="","",INDEX('様式1'!$C$17:$C$114,MATCH(D17,'様式1'!$U$17:$U$114,0)))</f>
      </c>
      <c r="F17" s="8"/>
      <c r="G17" s="31">
        <f t="shared" si="1"/>
      </c>
      <c r="H17" s="76">
        <f>IF(F17="","",INDEX('様式1'!$C$17:$C$114,MATCH(G17,'様式1'!$U$17:$U$114,0)))</f>
      </c>
      <c r="I17" s="8"/>
      <c r="J17" s="34">
        <f t="shared" si="2"/>
      </c>
      <c r="K17" s="76">
        <f>IF(I17="","",INDEX('様式1'!$C$17:$C$114,MATCH(J17,'様式1'!$U$17:$U$114,0)))</f>
      </c>
      <c r="L17" s="7"/>
      <c r="M17" s="34">
        <f t="shared" si="3"/>
      </c>
      <c r="N17" s="167">
        <f>IF(L17="","",INDEX('様式1'!$C$17:$C$114,MATCH(M17,'様式1'!$U$17:$U$114,0)))</f>
      </c>
      <c r="O17" s="168">
        <f>IF(M17="","",INDEX('様式1'!$C$17:$C$114,MATCH(N17,'様式1'!$U$17:$U$114,0)))</f>
      </c>
      <c r="P17" s="32"/>
      <c r="Q17" s="33"/>
    </row>
    <row r="18" spans="1:256" s="19" customFormat="1" ht="19.5" customHeight="1">
      <c r="A18" s="165"/>
      <c r="B18" s="169" t="s">
        <v>119</v>
      </c>
      <c r="C18" s="7"/>
      <c r="D18" s="31">
        <f t="shared" si="0"/>
      </c>
      <c r="E18" s="76">
        <f>IF(C18="","",INDEX('様式1'!$C$17:$C$114,MATCH(D18,'様式1'!$U$17:$U$114,0)))</f>
      </c>
      <c r="F18" s="8"/>
      <c r="G18" s="31">
        <f t="shared" si="1"/>
      </c>
      <c r="H18" s="76">
        <f>IF(F18="","",INDEX('様式1'!$C$17:$C$114,MATCH(G18,'様式1'!$U$17:$U$114,0)))</f>
      </c>
      <c r="I18" s="8"/>
      <c r="J18" s="34">
        <f t="shared" si="2"/>
      </c>
      <c r="K18" s="76">
        <f>IF(I18="","",INDEX('様式1'!$C$17:$C$114,MATCH(J18,'様式1'!$U$17:$U$114,0)))</f>
      </c>
      <c r="L18" s="7"/>
      <c r="M18" s="34">
        <f t="shared" si="3"/>
      </c>
      <c r="N18" s="167">
        <f>IF(L18="","",INDEX('様式1'!$C$17:$C$114,MATCH(M18,'様式1'!$U$17:$U$114,0)))</f>
      </c>
      <c r="O18" s="168">
        <f>IF(M18="","",INDEX('様式1'!$C$17:$C$114,MATCH(N18,'様式1'!$U$17:$U$114,0)))</f>
      </c>
      <c r="P18" s="32"/>
      <c r="Q18" s="33"/>
      <c r="IV18" s="19">
        <f>IF(C18="",0,1)</f>
        <v>0</v>
      </c>
    </row>
    <row r="19" spans="1:17" s="19" customFormat="1" ht="19.5" customHeight="1">
      <c r="A19" s="165"/>
      <c r="B19" s="169"/>
      <c r="C19" s="7"/>
      <c r="D19" s="31">
        <f t="shared" si="0"/>
      </c>
      <c r="E19" s="76">
        <f>IF(C19="","",INDEX('様式1'!$C$17:$C$114,MATCH(D19,'様式1'!$U$17:$U$114,0)))</f>
      </c>
      <c r="F19" s="8"/>
      <c r="G19" s="31">
        <f t="shared" si="1"/>
      </c>
      <c r="H19" s="76">
        <f>IF(F19="","",INDEX('様式1'!$C$17:$C$114,MATCH(G19,'様式1'!$U$17:$U$114,0)))</f>
      </c>
      <c r="I19" s="8"/>
      <c r="J19" s="34">
        <f t="shared" si="2"/>
      </c>
      <c r="K19" s="76">
        <f>IF(I19="","",INDEX('様式1'!$C$17:$C$114,MATCH(J19,'様式1'!$U$17:$U$114,0)))</f>
      </c>
      <c r="L19" s="7"/>
      <c r="M19" s="34">
        <f t="shared" si="3"/>
      </c>
      <c r="N19" s="167">
        <f>IF(L19="","",INDEX('様式1'!$C$17:$C$114,MATCH(M19,'様式1'!$U$17:$U$114,0)))</f>
      </c>
      <c r="O19" s="168">
        <f>IF(M19="","",INDEX('様式1'!$C$17:$C$114,MATCH(N19,'様式1'!$U$17:$U$114,0)))</f>
      </c>
      <c r="P19" s="32"/>
      <c r="Q19" s="33"/>
    </row>
    <row r="20" spans="1:17" s="19" customFormat="1" ht="19.5" customHeight="1">
      <c r="A20" s="165"/>
      <c r="B20" s="30" t="s">
        <v>120</v>
      </c>
      <c r="C20" s="7"/>
      <c r="D20" s="31">
        <f t="shared" si="0"/>
      </c>
      <c r="E20" s="76">
        <f>IF(C20="","",INDEX('様式1'!$C$17:$C$114,MATCH(D20,'様式1'!$U$17:$U$114,0)))</f>
      </c>
      <c r="F20" s="8"/>
      <c r="G20" s="31">
        <f t="shared" si="1"/>
      </c>
      <c r="H20" s="76">
        <f>IF(F20="","",INDEX('様式1'!$C$17:$C$114,MATCH(G20,'様式1'!$U$17:$U$114,0)))</f>
      </c>
      <c r="I20" s="8"/>
      <c r="J20" s="34">
        <f t="shared" si="2"/>
      </c>
      <c r="K20" s="76">
        <f>IF(I20="","",INDEX('様式1'!$C$17:$C$114,MATCH(J20,'様式1'!$U$17:$U$114,0)))</f>
      </c>
      <c r="L20" s="7"/>
      <c r="M20" s="34">
        <f t="shared" si="3"/>
      </c>
      <c r="N20" s="167">
        <f>IF(L20="","",INDEX('様式1'!$C$17:$C$114,MATCH(M20,'様式1'!$U$17:$U$114,0)))</f>
      </c>
      <c r="O20" s="168">
        <f>IF(M20="","",INDEX('様式1'!$C$17:$C$114,MATCH(N20,'様式1'!$U$17:$U$114,0)))</f>
      </c>
      <c r="P20" s="32"/>
      <c r="Q20" s="33"/>
    </row>
    <row r="21" spans="1:17" s="19" customFormat="1" ht="19.5" customHeight="1">
      <c r="A21" s="165"/>
      <c r="B21" s="30" t="s">
        <v>121</v>
      </c>
      <c r="C21" s="7"/>
      <c r="D21" s="31">
        <f t="shared" si="0"/>
      </c>
      <c r="E21" s="76">
        <f>IF(C21="","",INDEX('様式1'!$C$17:$C$114,MATCH(D21,'様式1'!$U$17:$U$114,0)))</f>
      </c>
      <c r="F21" s="8"/>
      <c r="G21" s="31">
        <f t="shared" si="1"/>
      </c>
      <c r="H21" s="76">
        <f>IF(F21="","",INDEX('様式1'!$C$17:$C$114,MATCH(G21,'様式1'!$U$17:$U$114,0)))</f>
      </c>
      <c r="I21" s="8"/>
      <c r="J21" s="34">
        <f t="shared" si="2"/>
      </c>
      <c r="K21" s="76">
        <f>IF(I21="","",INDEX('様式1'!$C$17:$C$114,MATCH(J21,'様式1'!$U$17:$U$114,0)))</f>
      </c>
      <c r="L21" s="7"/>
      <c r="M21" s="34">
        <f t="shared" si="3"/>
      </c>
      <c r="N21" s="167">
        <f>IF(L21="","",INDEX('様式1'!$C$17:$C$114,MATCH(M21,'様式1'!$U$17:$U$114,0)))</f>
      </c>
      <c r="O21" s="168">
        <f>IF(M21="","",INDEX('様式1'!$C$17:$C$114,MATCH(N21,'様式1'!$U$17:$U$114,0)))</f>
      </c>
      <c r="P21" s="32"/>
      <c r="Q21" s="33"/>
    </row>
    <row r="22" spans="1:17" s="19" customFormat="1" ht="19.5" customHeight="1">
      <c r="A22" s="165"/>
      <c r="B22" s="30" t="s">
        <v>122</v>
      </c>
      <c r="C22" s="7"/>
      <c r="D22" s="31">
        <f t="shared" si="0"/>
      </c>
      <c r="E22" s="76">
        <f>IF(C22="","",INDEX('様式1'!$C$17:$C$114,MATCH(D22,'様式1'!$U$17:$U$114,0)))</f>
      </c>
      <c r="F22" s="8"/>
      <c r="G22" s="31">
        <f t="shared" si="1"/>
      </c>
      <c r="H22" s="76">
        <f>IF(F22="","",INDEX('様式1'!$C$17:$C$114,MATCH(G22,'様式1'!$U$17:$U$114,0)))</f>
      </c>
      <c r="I22" s="8"/>
      <c r="J22" s="34">
        <f t="shared" si="2"/>
      </c>
      <c r="K22" s="76">
        <f>IF(I22="","",INDEX('様式1'!$C$17:$C$114,MATCH(J22,'様式1'!$U$17:$U$114,0)))</f>
      </c>
      <c r="L22" s="7"/>
      <c r="M22" s="34">
        <f t="shared" si="3"/>
      </c>
      <c r="N22" s="167">
        <f>IF(L22="","",INDEX('様式1'!$C$17:$C$114,MATCH(M22,'様式1'!$U$17:$U$114,0)))</f>
      </c>
      <c r="O22" s="168">
        <f>IF(M22="","",INDEX('様式1'!$C$17:$C$114,MATCH(N22,'様式1'!$U$17:$U$114,0)))</f>
      </c>
      <c r="P22" s="32"/>
      <c r="Q22" s="33"/>
    </row>
    <row r="23" spans="1:17" s="19" customFormat="1" ht="19.5" customHeight="1">
      <c r="A23" s="165"/>
      <c r="B23" s="30" t="s">
        <v>123</v>
      </c>
      <c r="C23" s="7"/>
      <c r="D23" s="31">
        <f t="shared" si="0"/>
      </c>
      <c r="E23" s="76">
        <f>IF(C23="","",INDEX('様式1'!$C$17:$C$114,MATCH(D23,'様式1'!$U$17:$U$114,0)))</f>
      </c>
      <c r="F23" s="8"/>
      <c r="G23" s="31">
        <f t="shared" si="1"/>
      </c>
      <c r="H23" s="76">
        <f>IF(F23="","",INDEX('様式1'!$C$17:$C$114,MATCH(G23,'様式1'!$U$17:$U$114,0)))</f>
      </c>
      <c r="I23" s="8"/>
      <c r="J23" s="34">
        <f t="shared" si="2"/>
      </c>
      <c r="K23" s="76">
        <f>IF(I23="","",INDEX('様式1'!$C$17:$C$114,MATCH(J23,'様式1'!$U$17:$U$114,0)))</f>
      </c>
      <c r="L23" s="7"/>
      <c r="M23" s="34">
        <f t="shared" si="3"/>
      </c>
      <c r="N23" s="167">
        <f>IF(L23="","",INDEX('様式1'!$C$17:$C$114,MATCH(M23,'様式1'!$U$17:$U$114,0)))</f>
      </c>
      <c r="O23" s="168">
        <f>IF(M23="","",INDEX('様式1'!$C$17:$C$114,MATCH(N23,'様式1'!$U$17:$U$114,0)))</f>
      </c>
      <c r="P23" s="32"/>
      <c r="Q23" s="33"/>
    </row>
    <row r="24" spans="1:17" s="19" customFormat="1" ht="19.5" customHeight="1">
      <c r="A24" s="165"/>
      <c r="B24" s="30" t="s">
        <v>124</v>
      </c>
      <c r="C24" s="7"/>
      <c r="D24" s="31">
        <f t="shared" si="0"/>
      </c>
      <c r="E24" s="76">
        <f>IF(C24="","",INDEX('様式1'!$C$17:$C$114,MATCH(D24,'様式1'!$U$17:$U$114,0)))</f>
      </c>
      <c r="F24" s="8"/>
      <c r="G24" s="31">
        <f t="shared" si="1"/>
      </c>
      <c r="H24" s="76">
        <f>IF(F24="","",INDEX('様式1'!$C$17:$C$114,MATCH(G24,'様式1'!$U$17:$U$114,0)))</f>
      </c>
      <c r="I24" s="8"/>
      <c r="J24" s="34">
        <f t="shared" si="2"/>
      </c>
      <c r="K24" s="76">
        <f>IF(I24="","",INDEX('様式1'!$C$17:$C$114,MATCH(J24,'様式1'!$U$17:$U$114,0)))</f>
      </c>
      <c r="L24" s="7"/>
      <c r="M24" s="34">
        <f t="shared" si="3"/>
      </c>
      <c r="N24" s="167">
        <f>IF(L24="","",INDEX('様式1'!$C$17:$C$114,MATCH(M24,'様式1'!$U$17:$U$114,0)))</f>
      </c>
      <c r="O24" s="168">
        <f>IF(M24="","",INDEX('様式1'!$C$17:$C$114,MATCH(N24,'様式1'!$U$17:$U$114,0)))</f>
      </c>
      <c r="P24" s="32"/>
      <c r="Q24" s="33"/>
    </row>
    <row r="25" spans="1:17" s="19" customFormat="1" ht="19.5" customHeight="1">
      <c r="A25" s="165"/>
      <c r="B25" s="30" t="s">
        <v>125</v>
      </c>
      <c r="C25" s="7"/>
      <c r="D25" s="31">
        <f t="shared" si="0"/>
      </c>
      <c r="E25" s="76">
        <f>IF(C25="","",INDEX('様式1'!$C$17:$C$114,MATCH(D25,'様式1'!$U$17:$U$114,0)))</f>
      </c>
      <c r="F25" s="8"/>
      <c r="G25" s="31">
        <f t="shared" si="1"/>
      </c>
      <c r="H25" s="76">
        <f>IF(F25="","",INDEX('様式1'!$C$17:$C$114,MATCH(G25,'様式1'!$U$17:$U$114,0)))</f>
      </c>
      <c r="I25" s="8"/>
      <c r="J25" s="34">
        <f t="shared" si="2"/>
      </c>
      <c r="K25" s="76">
        <f>IF(I25="","",INDEX('様式1'!$C$17:$C$114,MATCH(J25,'様式1'!$U$17:$U$114,0)))</f>
      </c>
      <c r="L25" s="7"/>
      <c r="M25" s="34">
        <f t="shared" si="3"/>
      </c>
      <c r="N25" s="167">
        <f>IF(L25="","",INDEX('様式1'!$C$17:$C$114,MATCH(M25,'様式1'!$U$17:$U$114,0)))</f>
      </c>
      <c r="O25" s="168">
        <f>IF(M25="","",INDEX('様式1'!$C$17:$C$114,MATCH(N25,'様式1'!$U$17:$U$114,0)))</f>
      </c>
      <c r="P25" s="32"/>
      <c r="Q25" s="33"/>
    </row>
    <row r="26" spans="1:17" s="19" customFormat="1" ht="19.5" customHeight="1">
      <c r="A26" s="165"/>
      <c r="B26" s="30" t="s">
        <v>126</v>
      </c>
      <c r="C26" s="7"/>
      <c r="D26" s="31">
        <f t="shared" si="0"/>
      </c>
      <c r="E26" s="76">
        <f>IF(C26="","",INDEX('様式1'!$C$17:$C$114,MATCH(D26,'様式1'!$U$17:$U$114,0)))</f>
      </c>
      <c r="F26" s="8"/>
      <c r="G26" s="31">
        <f t="shared" si="1"/>
      </c>
      <c r="H26" s="76">
        <f>IF(F26="","",INDEX('様式1'!$C$17:$C$114,MATCH(G26,'様式1'!$U$17:$U$114,0)))</f>
      </c>
      <c r="I26" s="8"/>
      <c r="J26" s="34">
        <f t="shared" si="2"/>
      </c>
      <c r="K26" s="76">
        <f>IF(I26="","",INDEX('様式1'!$C$17:$C$114,MATCH(J26,'様式1'!$U$17:$U$114,0)))</f>
      </c>
      <c r="L26" s="7"/>
      <c r="M26" s="34">
        <f t="shared" si="3"/>
      </c>
      <c r="N26" s="167">
        <f>IF(L26="","",INDEX('様式1'!$C$17:$C$114,MATCH(M26,'様式1'!$U$17:$U$114,0)))</f>
      </c>
      <c r="O26" s="168">
        <f>IF(M26="","",INDEX('様式1'!$C$17:$C$114,MATCH(N26,'様式1'!$U$17:$U$114,0)))</f>
      </c>
      <c r="P26" s="32"/>
      <c r="Q26" s="33"/>
    </row>
    <row r="27" spans="1:17" s="19" customFormat="1" ht="19.5" customHeight="1">
      <c r="A27" s="165"/>
      <c r="B27" s="30" t="s">
        <v>127</v>
      </c>
      <c r="C27" s="7"/>
      <c r="D27" s="31">
        <f t="shared" si="0"/>
      </c>
      <c r="E27" s="76">
        <f>IF(C27="","",INDEX('様式1'!$C$17:$C$114,MATCH(D27,'様式1'!$U$17:$U$114,0)))</f>
      </c>
      <c r="F27" s="8"/>
      <c r="G27" s="31">
        <f t="shared" si="1"/>
      </c>
      <c r="H27" s="76">
        <f>IF(F27="","",INDEX('様式1'!$C$17:$C$114,MATCH(G27,'様式1'!$U$17:$U$114,0)))</f>
      </c>
      <c r="I27" s="8"/>
      <c r="J27" s="34">
        <f t="shared" si="2"/>
      </c>
      <c r="K27" s="76">
        <f>IF(I27="","",INDEX('様式1'!$C$17:$C$114,MATCH(J27,'様式1'!$U$17:$U$114,0)))</f>
      </c>
      <c r="L27" s="7"/>
      <c r="M27" s="34">
        <f t="shared" si="3"/>
      </c>
      <c r="N27" s="167">
        <f>IF(L27="","",INDEX('様式1'!$C$17:$C$114,MATCH(M27,'様式1'!$U$17:$U$114,0)))</f>
      </c>
      <c r="O27" s="168">
        <f>IF(M27="","",INDEX('様式1'!$C$17:$C$114,MATCH(N27,'様式1'!$U$17:$U$114,0)))</f>
      </c>
      <c r="P27" s="32"/>
      <c r="Q27" s="33"/>
    </row>
    <row r="28" spans="1:17" s="19" customFormat="1" ht="19.5" customHeight="1" thickBot="1">
      <c r="A28" s="166"/>
      <c r="B28" s="35" t="s">
        <v>128</v>
      </c>
      <c r="C28" s="9"/>
      <c r="D28" s="36">
        <f t="shared" si="0"/>
      </c>
      <c r="E28" s="76">
        <f>IF(C28="","",INDEX('様式1'!$C$17:$C$114,MATCH(D28,'様式1'!$U$17:$U$114,0)))</f>
      </c>
      <c r="F28" s="10"/>
      <c r="G28" s="36">
        <f t="shared" si="1"/>
      </c>
      <c r="H28" s="76">
        <f>IF(F28="","",INDEX('様式1'!$C$17:$C$114,MATCH(G28,'様式1'!$U$17:$U$114,0)))</f>
      </c>
      <c r="I28" s="10"/>
      <c r="J28" s="37">
        <f t="shared" si="2"/>
      </c>
      <c r="K28" s="76">
        <f>IF(I28="","",INDEX('様式1'!$C$17:$C$114,MATCH(J28,'様式1'!$U$17:$U$114,0)))</f>
      </c>
      <c r="L28" s="9"/>
      <c r="M28" s="37">
        <f t="shared" si="3"/>
      </c>
      <c r="N28" s="167">
        <f>IF(L28="","",INDEX('様式1'!$C$17:$C$114,MATCH(M28,'様式1'!$U$17:$U$114,0)))</f>
      </c>
      <c r="O28" s="168">
        <f>IF(M28="","",INDEX('様式1'!$C$17:$C$114,MATCH(N28,'様式1'!$U$17:$U$114,0)))</f>
      </c>
      <c r="P28" s="32"/>
      <c r="Q28" s="33"/>
    </row>
    <row r="29" spans="1:17" s="19" customFormat="1" ht="19.5" customHeight="1" thickTop="1">
      <c r="A29" s="172" t="s">
        <v>129</v>
      </c>
      <c r="B29" s="38" t="s">
        <v>32</v>
      </c>
      <c r="C29" s="11"/>
      <c r="D29" s="39">
        <f>IF(C29="","",$A$6*20000+C29)</f>
      </c>
      <c r="E29" s="77">
        <f>IF(C29="","",INDEX('様式1'!$C$17:$C$114,MATCH(D29,'様式1'!$U$17:$U$114,0)))</f>
      </c>
      <c r="F29" s="12"/>
      <c r="G29" s="39">
        <f>IF(F29="","",$A$6*20000+F29)</f>
      </c>
      <c r="H29" s="77">
        <f>IF(F29="","",INDEX('様式1'!$C$17:$C$114,MATCH(G29,'様式1'!$U$17:$U$114,0)))</f>
      </c>
      <c r="I29" s="12"/>
      <c r="J29" s="40">
        <f>IF(I29="","",$A$6*20000+I29)</f>
      </c>
      <c r="K29" s="80">
        <f>IF(I29="","",INDEX('様式1'!$C$17:$C$114,MATCH(J29,'様式1'!$U$17:$U$114,0)))</f>
      </c>
      <c r="L29" s="11"/>
      <c r="M29" s="40">
        <f>IF(L29="","",$A$6*20000+L29)</f>
      </c>
      <c r="N29" s="179">
        <f>IF(L29="","",INDEX('様式1'!$C$17:$C$114,MATCH(M29,'様式1'!$U$17:$U$114,0)))</f>
      </c>
      <c r="O29" s="180">
        <f>IF(M29="","",INDEX('様式1'!$C$17:$C$114,MATCH(N29,'様式1'!$U$17:$U$114,0)))</f>
      </c>
      <c r="P29" s="32"/>
      <c r="Q29" s="33"/>
    </row>
    <row r="30" spans="1:17" s="19" customFormat="1" ht="19.5" customHeight="1">
      <c r="A30" s="173"/>
      <c r="B30" s="41" t="s">
        <v>33</v>
      </c>
      <c r="C30" s="7"/>
      <c r="D30" s="31">
        <f aca="true" t="shared" si="4" ref="D30:D50">IF(C30="","",$A$6*20000+C30)</f>
      </c>
      <c r="E30" s="76">
        <f>IF(C30="","",INDEX('様式1'!$C$17:$C$114,MATCH(D30,'様式1'!$U$17:$U$114,0)))</f>
      </c>
      <c r="F30" s="8"/>
      <c r="G30" s="31">
        <f aca="true" t="shared" si="5" ref="G30:G50">IF(F30="","",$A$6*20000+F30)</f>
      </c>
      <c r="H30" s="76">
        <f>IF(F30="","",INDEX('様式1'!$C$17:$C$114,MATCH(G30,'様式1'!$U$17:$U$114,0)))</f>
      </c>
      <c r="I30" s="8"/>
      <c r="J30" s="34">
        <f aca="true" t="shared" si="6" ref="J30:J50">IF(I30="","",$A$6*20000+I30)</f>
      </c>
      <c r="K30" s="79">
        <f>IF(I30="","",INDEX('様式1'!$C$17:$C$114,MATCH(J30,'様式1'!$U$17:$U$114,0)))</f>
      </c>
      <c r="L30" s="7"/>
      <c r="M30" s="34">
        <f aca="true" t="shared" si="7" ref="M30:M50">IF(L30="","",$A$6*20000+L30)</f>
      </c>
      <c r="N30" s="167">
        <f>IF(L30="","",INDEX('様式1'!$C$17:$C$114,MATCH(M30,'様式1'!$U$17:$U$114,0)))</f>
      </c>
      <c r="O30" s="168">
        <f>IF(M30="","",INDEX('様式1'!$C$17:$C$114,MATCH(N30,'様式1'!$U$17:$U$114,0)))</f>
      </c>
      <c r="P30" s="32"/>
      <c r="Q30" s="33"/>
    </row>
    <row r="31" spans="1:17" s="19" customFormat="1" ht="19.5" customHeight="1">
      <c r="A31" s="173"/>
      <c r="B31" s="41" t="s">
        <v>34</v>
      </c>
      <c r="C31" s="7"/>
      <c r="D31" s="31">
        <f t="shared" si="4"/>
      </c>
      <c r="E31" s="76">
        <f>IF(C31="","",INDEX('様式1'!$C$17:$C$114,MATCH(D31,'様式1'!$U$17:$U$114,0)))</f>
      </c>
      <c r="F31" s="8"/>
      <c r="G31" s="31">
        <f t="shared" si="5"/>
      </c>
      <c r="H31" s="76">
        <f>IF(F31="","",INDEX('様式1'!$C$17:$C$114,MATCH(G31,'様式1'!$U$17:$U$114,0)))</f>
      </c>
      <c r="I31" s="8"/>
      <c r="J31" s="34">
        <f t="shared" si="6"/>
      </c>
      <c r="K31" s="79">
        <f>IF(I31="","",INDEX('様式1'!$C$17:$C$114,MATCH(J31,'様式1'!$U$17:$U$114,0)))</f>
      </c>
      <c r="L31" s="7"/>
      <c r="M31" s="34">
        <f t="shared" si="7"/>
      </c>
      <c r="N31" s="167">
        <f>IF(L31="","",INDEX('様式1'!$C$17:$C$114,MATCH(M31,'様式1'!$U$17:$U$114,0)))</f>
      </c>
      <c r="O31" s="168">
        <f>IF(M31="","",INDEX('様式1'!$C$17:$C$114,MATCH(N31,'様式1'!$U$17:$U$114,0)))</f>
      </c>
      <c r="P31" s="32"/>
      <c r="Q31" s="33"/>
    </row>
    <row r="32" spans="1:17" s="19" customFormat="1" ht="19.5" customHeight="1">
      <c r="A32" s="173"/>
      <c r="B32" s="41" t="s">
        <v>35</v>
      </c>
      <c r="C32" s="7"/>
      <c r="D32" s="31">
        <f t="shared" si="4"/>
      </c>
      <c r="E32" s="76">
        <f>IF(C32="","",INDEX('様式1'!$C$17:$C$114,MATCH(D32,'様式1'!$U$17:$U$114,0)))</f>
      </c>
      <c r="F32" s="8"/>
      <c r="G32" s="31">
        <f t="shared" si="5"/>
      </c>
      <c r="H32" s="76">
        <f>IF(F32="","",INDEX('様式1'!$C$17:$C$114,MATCH(G32,'様式1'!$U$17:$U$114,0)))</f>
      </c>
      <c r="I32" s="8"/>
      <c r="J32" s="34">
        <f t="shared" si="6"/>
      </c>
      <c r="K32" s="79">
        <f>IF(I32="","",INDEX('様式1'!$C$17:$C$114,MATCH(J32,'様式1'!$U$17:$U$114,0)))</f>
      </c>
      <c r="L32" s="7"/>
      <c r="M32" s="34">
        <f t="shared" si="7"/>
      </c>
      <c r="N32" s="167">
        <f>IF(L32="","",INDEX('様式1'!$C$17:$C$114,MATCH(M32,'様式1'!$U$17:$U$114,0)))</f>
      </c>
      <c r="O32" s="168">
        <f>IF(M32="","",INDEX('様式1'!$C$17:$C$114,MATCH(N32,'様式1'!$U$17:$U$114,0)))</f>
      </c>
      <c r="P32" s="32"/>
      <c r="Q32" s="33"/>
    </row>
    <row r="33" spans="1:17" s="19" customFormat="1" ht="19.5" customHeight="1">
      <c r="A33" s="173"/>
      <c r="B33" s="41" t="s">
        <v>36</v>
      </c>
      <c r="C33" s="7"/>
      <c r="D33" s="31">
        <f t="shared" si="4"/>
      </c>
      <c r="E33" s="76">
        <f>IF(C33="","",INDEX('様式1'!$C$17:$C$114,MATCH(D33,'様式1'!$U$17:$U$114,0)))</f>
      </c>
      <c r="F33" s="8"/>
      <c r="G33" s="31">
        <f t="shared" si="5"/>
      </c>
      <c r="H33" s="76">
        <f>IF(F33="","",INDEX('様式1'!$C$17:$C$114,MATCH(G33,'様式1'!$U$17:$U$114,0)))</f>
      </c>
      <c r="I33" s="8"/>
      <c r="J33" s="34">
        <f t="shared" si="6"/>
      </c>
      <c r="K33" s="79">
        <f>IF(I33="","",INDEX('様式1'!$C$17:$C$114,MATCH(J33,'様式1'!$U$17:$U$114,0)))</f>
      </c>
      <c r="L33" s="7"/>
      <c r="M33" s="34">
        <f t="shared" si="7"/>
      </c>
      <c r="N33" s="167">
        <f>IF(L33="","",INDEX('様式1'!$C$17:$C$114,MATCH(M33,'様式1'!$U$17:$U$114,0)))</f>
      </c>
      <c r="O33" s="168">
        <f>IF(M33="","",INDEX('様式1'!$C$17:$C$114,MATCH(N33,'様式1'!$U$17:$U$114,0)))</f>
      </c>
      <c r="P33" s="32"/>
      <c r="Q33" s="33"/>
    </row>
    <row r="34" spans="1:17" s="19" customFormat="1" ht="19.5" customHeight="1">
      <c r="A34" s="173"/>
      <c r="B34" s="41" t="s">
        <v>37</v>
      </c>
      <c r="C34" s="7"/>
      <c r="D34" s="31">
        <f t="shared" si="4"/>
      </c>
      <c r="E34" s="76">
        <f>IF(C34="","",INDEX('様式1'!$C$17:$C$114,MATCH(D34,'様式1'!$U$17:$U$114,0)))</f>
      </c>
      <c r="F34" s="8"/>
      <c r="G34" s="31">
        <f t="shared" si="5"/>
      </c>
      <c r="H34" s="76">
        <f>IF(F34="","",INDEX('様式1'!$C$17:$C$114,MATCH(G34,'様式1'!$U$17:$U$114,0)))</f>
      </c>
      <c r="I34" s="8"/>
      <c r="J34" s="34">
        <f t="shared" si="6"/>
      </c>
      <c r="K34" s="79">
        <f>IF(I34="","",INDEX('様式1'!$C$17:$C$114,MATCH(J34,'様式1'!$U$17:$U$114,0)))</f>
      </c>
      <c r="L34" s="7"/>
      <c r="M34" s="34">
        <f t="shared" si="7"/>
      </c>
      <c r="N34" s="167">
        <f>IF(L34="","",INDEX('様式1'!$C$17:$C$114,MATCH(M34,'様式1'!$U$17:$U$114,0)))</f>
      </c>
      <c r="O34" s="168">
        <f>IF(M34="","",INDEX('様式1'!$C$17:$C$114,MATCH(N34,'様式1'!$U$17:$U$114,0)))</f>
      </c>
      <c r="P34" s="32"/>
      <c r="Q34" s="33"/>
    </row>
    <row r="35" spans="1:17" s="19" customFormat="1" ht="19.5" customHeight="1">
      <c r="A35" s="173"/>
      <c r="B35" s="41" t="s">
        <v>184</v>
      </c>
      <c r="C35" s="7"/>
      <c r="D35" s="31">
        <f t="shared" si="4"/>
      </c>
      <c r="E35" s="76">
        <f>IF(C35="","",INDEX('様式1'!$C$17:$C$114,MATCH(D35,'様式1'!$U$17:$U$114,0)))</f>
      </c>
      <c r="F35" s="8"/>
      <c r="G35" s="31">
        <f t="shared" si="5"/>
      </c>
      <c r="H35" s="76">
        <f>IF(F35="","",INDEX('様式1'!$C$17:$C$114,MATCH(G35,'様式1'!$U$17:$U$114,0)))</f>
      </c>
      <c r="I35" s="8"/>
      <c r="J35" s="34">
        <f t="shared" si="6"/>
      </c>
      <c r="K35" s="79">
        <f>IF(I35="","",INDEX('様式1'!$C$17:$C$114,MATCH(J35,'様式1'!$U$17:$U$114,0)))</f>
      </c>
      <c r="L35" s="7"/>
      <c r="M35" s="34">
        <f t="shared" si="7"/>
      </c>
      <c r="N35" s="167">
        <f>IF(L35="","",INDEX('様式1'!$C$17:$C$114,MATCH(M35,'様式1'!$U$17:$U$114,0)))</f>
      </c>
      <c r="O35" s="168">
        <f>IF(M35="","",INDEX('様式1'!$C$17:$C$114,MATCH(N35,'様式1'!$U$17:$U$114,0)))</f>
      </c>
      <c r="P35" s="32"/>
      <c r="Q35" s="33"/>
    </row>
    <row r="36" spans="1:17" s="19" customFormat="1" ht="19.5" customHeight="1">
      <c r="A36" s="173"/>
      <c r="B36" s="41" t="s">
        <v>130</v>
      </c>
      <c r="C36" s="7"/>
      <c r="D36" s="31">
        <f t="shared" si="4"/>
      </c>
      <c r="E36" s="76">
        <f>IF(C36="","",INDEX('様式1'!$C$17:$C$114,MATCH(D36,'様式1'!$U$17:$U$114,0)))</f>
      </c>
      <c r="F36" s="8"/>
      <c r="G36" s="31">
        <f t="shared" si="5"/>
      </c>
      <c r="H36" s="76">
        <f>IF(F36="","",INDEX('様式1'!$C$17:$C$114,MATCH(G36,'様式1'!$U$17:$U$114,0)))</f>
      </c>
      <c r="I36" s="8"/>
      <c r="J36" s="34">
        <f t="shared" si="6"/>
      </c>
      <c r="K36" s="79">
        <f>IF(I36="","",INDEX('様式1'!$C$17:$C$114,MATCH(J36,'様式1'!$U$17:$U$114,0)))</f>
      </c>
      <c r="L36" s="7"/>
      <c r="M36" s="34">
        <f t="shared" si="7"/>
      </c>
      <c r="N36" s="167">
        <f>IF(L36="","",INDEX('様式1'!$C$17:$C$114,MATCH(M36,'様式1'!$U$17:$U$114,0)))</f>
      </c>
      <c r="O36" s="168">
        <f>IF(M36="","",INDEX('様式1'!$C$17:$C$114,MATCH(N36,'様式1'!$U$17:$U$114,0)))</f>
      </c>
      <c r="P36" s="32"/>
      <c r="Q36" s="33"/>
    </row>
    <row r="37" spans="1:17" s="19" customFormat="1" ht="19.5" customHeight="1">
      <c r="A37" s="173"/>
      <c r="B37" s="41" t="s">
        <v>117</v>
      </c>
      <c r="C37" s="7"/>
      <c r="D37" s="31">
        <f t="shared" si="4"/>
      </c>
      <c r="E37" s="76">
        <f>IF(C37="","",INDEX('様式1'!$C$17:$C$114,MATCH(D37,'様式1'!$U$17:$U$114,0)))</f>
      </c>
      <c r="F37" s="8"/>
      <c r="G37" s="31">
        <f t="shared" si="5"/>
      </c>
      <c r="H37" s="76">
        <f>IF(F37="","",INDEX('様式1'!$C$17:$C$114,MATCH(G37,'様式1'!$U$17:$U$114,0)))</f>
      </c>
      <c r="I37" s="8"/>
      <c r="J37" s="34">
        <f t="shared" si="6"/>
      </c>
      <c r="K37" s="79">
        <f>IF(I37="","",INDEX('様式1'!$C$17:$C$114,MATCH(J37,'様式1'!$U$17:$U$114,0)))</f>
      </c>
      <c r="L37" s="7"/>
      <c r="M37" s="34">
        <f t="shared" si="7"/>
      </c>
      <c r="N37" s="167">
        <f>IF(L37="","",INDEX('様式1'!$C$17:$C$114,MATCH(M37,'様式1'!$U$17:$U$114,0)))</f>
      </c>
      <c r="O37" s="168">
        <f>IF(M37="","",INDEX('様式1'!$C$17:$C$114,MATCH(N37,'様式1'!$U$17:$U$114,0)))</f>
      </c>
      <c r="P37" s="32"/>
      <c r="Q37" s="33"/>
    </row>
    <row r="38" spans="1:256" s="19" customFormat="1" ht="19.5" customHeight="1">
      <c r="A38" s="173"/>
      <c r="B38" s="174" t="s">
        <v>118</v>
      </c>
      <c r="C38" s="13"/>
      <c r="D38" s="42">
        <f t="shared" si="4"/>
      </c>
      <c r="E38" s="78">
        <f>IF(C38="","",INDEX('様式1'!$C$17:$C$114,MATCH(D38,'様式1'!$U$17:$U$114,0)))</f>
      </c>
      <c r="F38" s="14"/>
      <c r="G38" s="42">
        <f t="shared" si="5"/>
      </c>
      <c r="H38" s="78">
        <f>IF(F38="","",INDEX('様式1'!$C$17:$C$114,MATCH(G38,'様式1'!$U$17:$U$114,0)))</f>
      </c>
      <c r="I38" s="14"/>
      <c r="J38" s="43">
        <f t="shared" si="6"/>
      </c>
      <c r="K38" s="81">
        <f>IF(I38="","",INDEX('様式1'!$C$17:$C$114,MATCH(J38,'様式1'!$U$17:$U$114,0)))</f>
      </c>
      <c r="L38" s="13"/>
      <c r="M38" s="43">
        <f t="shared" si="7"/>
      </c>
      <c r="N38" s="175">
        <f>IF(L38="","",INDEX('様式1'!$C$17:$C$114,MATCH(M38,'様式1'!$U$17:$U$114,0)))</f>
      </c>
      <c r="O38" s="176">
        <f>IF(M38="","",INDEX('様式1'!$C$17:$C$114,MATCH(N38,'様式1'!$U$17:$U$114,0)))</f>
      </c>
      <c r="P38" s="32"/>
      <c r="Q38" s="33"/>
      <c r="IV38" s="19">
        <f>IF(C38="",0,1)</f>
        <v>0</v>
      </c>
    </row>
    <row r="39" spans="1:17" s="19" customFormat="1" ht="19.5" customHeight="1">
      <c r="A39" s="173"/>
      <c r="B39" s="174"/>
      <c r="C39" s="15"/>
      <c r="D39" s="44">
        <f t="shared" si="4"/>
      </c>
      <c r="E39" s="92">
        <f>IF(C39="","",INDEX('様式1'!$C$17:$C$114,MATCH(D39,'様式1'!$U$17:$U$114,0)))</f>
      </c>
      <c r="F39" s="93"/>
      <c r="G39" s="94">
        <f t="shared" si="5"/>
      </c>
      <c r="H39" s="92">
        <f>IF(F39="","",INDEX('様式1'!$C$17:$C$114,MATCH(G39,'様式1'!$U$17:$U$114,0)))</f>
      </c>
      <c r="I39" s="93"/>
      <c r="J39" s="95">
        <f t="shared" si="6"/>
      </c>
      <c r="K39" s="96">
        <f>IF(I39="","",INDEX('様式1'!$C$17:$C$114,MATCH(J39,'様式1'!$U$17:$U$114,0)))</f>
      </c>
      <c r="L39" s="97"/>
      <c r="M39" s="95">
        <f t="shared" si="7"/>
      </c>
      <c r="N39" s="170">
        <f>IF(L39="","",INDEX('様式1'!$C$17:$C$114,MATCH(M39,'様式1'!$U$17:$U$114,0)))</f>
      </c>
      <c r="O39" s="171">
        <f>IF(M39="","",INDEX('様式1'!$C$17:$C$114,MATCH(N39,'様式1'!$U$17:$U$114,0)))</f>
      </c>
      <c r="P39" s="32"/>
      <c r="Q39" s="33"/>
    </row>
    <row r="40" spans="1:256" s="19" customFormat="1" ht="19.5" customHeight="1">
      <c r="A40" s="173"/>
      <c r="B40" s="174" t="s">
        <v>119</v>
      </c>
      <c r="C40" s="13"/>
      <c r="D40" s="42">
        <f t="shared" si="4"/>
      </c>
      <c r="E40" s="78">
        <f>IF(C40="","",INDEX('様式1'!$C$17:$C$114,MATCH(D40,'様式1'!$U$17:$U$114,0)))</f>
      </c>
      <c r="F40" s="14"/>
      <c r="G40" s="42">
        <f t="shared" si="5"/>
      </c>
      <c r="H40" s="78">
        <f>IF(F40="","",INDEX('様式1'!$C$17:$C$114,MATCH(G40,'様式1'!$U$17:$U$114,0)))</f>
      </c>
      <c r="I40" s="14"/>
      <c r="J40" s="43">
        <f t="shared" si="6"/>
      </c>
      <c r="K40" s="81">
        <f>IF(I40="","",INDEX('様式1'!$C$17:$C$114,MATCH(J40,'様式1'!$U$17:$U$114,0)))</f>
      </c>
      <c r="L40" s="13"/>
      <c r="M40" s="43">
        <f t="shared" si="7"/>
      </c>
      <c r="N40" s="175">
        <f>IF(L40="","",INDEX('様式1'!$C$17:$C$114,MATCH(M40,'様式1'!$U$17:$U$114,0)))</f>
      </c>
      <c r="O40" s="176">
        <f>IF(M40="","",INDEX('様式1'!$C$17:$C$114,MATCH(N40,'様式1'!$U$17:$U$114,0)))</f>
      </c>
      <c r="P40" s="32"/>
      <c r="Q40" s="33"/>
      <c r="IV40" s="19">
        <f>IF(C40="",0,1)</f>
        <v>0</v>
      </c>
    </row>
    <row r="41" spans="1:17" s="19" customFormat="1" ht="19.5" customHeight="1">
      <c r="A41" s="173"/>
      <c r="B41" s="174"/>
      <c r="C41" s="15"/>
      <c r="D41" s="44">
        <f t="shared" si="4"/>
      </c>
      <c r="E41" s="92">
        <f>IF(C41="","",INDEX('様式1'!$C$17:$C$114,MATCH(D41,'様式1'!$U$17:$U$114,0)))</f>
      </c>
      <c r="F41" s="93"/>
      <c r="G41" s="94">
        <f t="shared" si="5"/>
      </c>
      <c r="H41" s="92">
        <f>IF(F41="","",INDEX('様式1'!$C$17:$C$114,MATCH(G41,'様式1'!$U$17:$U$114,0)))</f>
      </c>
      <c r="I41" s="93"/>
      <c r="J41" s="95">
        <f t="shared" si="6"/>
      </c>
      <c r="K41" s="96">
        <f>IF(I41="","",INDEX('様式1'!$C$17:$C$114,MATCH(J41,'様式1'!$U$17:$U$114,0)))</f>
      </c>
      <c r="L41" s="97"/>
      <c r="M41" s="95">
        <f t="shared" si="7"/>
      </c>
      <c r="N41" s="170">
        <f>IF(L41="","",INDEX('様式1'!$C$17:$C$114,MATCH(M41,'様式1'!$U$17:$U$114,0)))</f>
      </c>
      <c r="O41" s="171">
        <f>IF(M41="","",INDEX('様式1'!$C$17:$C$114,MATCH(N41,'様式1'!$U$17:$U$114,0)))</f>
      </c>
      <c r="P41" s="32"/>
      <c r="Q41" s="33"/>
    </row>
    <row r="42" spans="1:17" s="19" customFormat="1" ht="19.5" customHeight="1">
      <c r="A42" s="173"/>
      <c r="B42" s="41" t="s">
        <v>120</v>
      </c>
      <c r="C42" s="7"/>
      <c r="D42" s="31">
        <f t="shared" si="4"/>
      </c>
      <c r="E42" s="76">
        <f>IF(C42="","",INDEX('様式1'!$C$17:$C$114,MATCH(D42,'様式1'!$U$17:$U$114,0)))</f>
      </c>
      <c r="F42" s="8"/>
      <c r="G42" s="31">
        <f t="shared" si="5"/>
      </c>
      <c r="H42" s="76">
        <f>IF(F42="","",INDEX('様式1'!$C$17:$C$114,MATCH(G42,'様式1'!$U$17:$U$114,0)))</f>
      </c>
      <c r="I42" s="8"/>
      <c r="J42" s="34">
        <f t="shared" si="6"/>
      </c>
      <c r="K42" s="79">
        <f>IF(I42="","",INDEX('様式1'!$C$17:$C$114,MATCH(J42,'様式1'!$U$17:$U$114,0)))</f>
      </c>
      <c r="L42" s="7"/>
      <c r="M42" s="34">
        <f t="shared" si="7"/>
      </c>
      <c r="N42" s="167">
        <f>IF(L42="","",INDEX('様式1'!$C$17:$C$114,MATCH(M42,'様式1'!$U$17:$U$114,0)))</f>
      </c>
      <c r="O42" s="168">
        <f>IF(M42="","",INDEX('様式1'!$C$17:$C$114,MATCH(N42,'様式1'!$U$17:$U$114,0)))</f>
      </c>
      <c r="P42" s="32"/>
      <c r="Q42" s="33"/>
    </row>
    <row r="43" spans="1:17" s="19" customFormat="1" ht="19.5" customHeight="1">
      <c r="A43" s="173"/>
      <c r="B43" s="41" t="s">
        <v>181</v>
      </c>
      <c r="C43" s="7"/>
      <c r="D43" s="31">
        <f t="shared" si="4"/>
      </c>
      <c r="E43" s="76">
        <f>IF(C43="","",INDEX('様式1'!$C$17:$C$114,MATCH(D43,'様式1'!$U$17:$U$114,0)))</f>
      </c>
      <c r="F43" s="8"/>
      <c r="G43" s="31">
        <f t="shared" si="5"/>
      </c>
      <c r="H43" s="76">
        <f>IF(F43="","",INDEX('様式1'!$C$17:$C$114,MATCH(G43,'様式1'!$U$17:$U$114,0)))</f>
      </c>
      <c r="I43" s="8"/>
      <c r="J43" s="34">
        <f t="shared" si="6"/>
      </c>
      <c r="K43" s="79">
        <f>IF(I43="","",INDEX('様式1'!$C$17:$C$114,MATCH(J43,'様式1'!$U$17:$U$114,0)))</f>
      </c>
      <c r="L43" s="7"/>
      <c r="M43" s="34">
        <f>IF(L43="","",$A$6*20000+L43)</f>
      </c>
      <c r="N43" s="167">
        <f>IF(L43="","",INDEX('様式1'!$C$17:$C$114,MATCH(M43,'様式1'!$U$17:$U$114,0)))</f>
      </c>
      <c r="O43" s="168">
        <f>IF(M43="","",INDEX('様式1'!$C$17:$C$114,MATCH(N43,'様式1'!$U$17:$U$114,0)))</f>
      </c>
      <c r="P43" s="32"/>
      <c r="Q43" s="33"/>
    </row>
    <row r="44" spans="1:17" s="19" customFormat="1" ht="19.5" customHeight="1">
      <c r="A44" s="173"/>
      <c r="B44" s="41" t="s">
        <v>122</v>
      </c>
      <c r="C44" s="7"/>
      <c r="D44" s="31">
        <f t="shared" si="4"/>
      </c>
      <c r="E44" s="76">
        <f>IF(C44="","",INDEX('様式1'!$C$17:$C$114,MATCH(D44,'様式1'!$U$17:$U$114,0)))</f>
      </c>
      <c r="F44" s="8"/>
      <c r="G44" s="31">
        <f t="shared" si="5"/>
      </c>
      <c r="H44" s="76">
        <f>IF(F44="","",INDEX('様式1'!$C$17:$C$114,MATCH(G44,'様式1'!$U$17:$U$114,0)))</f>
      </c>
      <c r="I44" s="8"/>
      <c r="J44" s="34">
        <f t="shared" si="6"/>
      </c>
      <c r="K44" s="79">
        <f>IF(I44="","",INDEX('様式1'!$C$17:$C$114,MATCH(J44,'様式1'!$U$17:$U$114,0)))</f>
      </c>
      <c r="L44" s="7"/>
      <c r="M44" s="34">
        <f aca="true" t="shared" si="8" ref="M44:M49">IF(L44="","",$A$6*20000+L44)</f>
      </c>
      <c r="N44" s="167">
        <f>IF(L44="","",INDEX('様式1'!$C$17:$C$114,MATCH(M44,'様式1'!$U$17:$U$114,0)))</f>
      </c>
      <c r="O44" s="168">
        <f>IF(M44="","",INDEX('様式1'!$C$17:$C$114,MATCH(N44,'様式1'!$U$17:$U$114,0)))</f>
      </c>
      <c r="P44" s="32"/>
      <c r="Q44" s="33"/>
    </row>
    <row r="45" spans="1:17" s="19" customFormat="1" ht="19.5" customHeight="1">
      <c r="A45" s="173"/>
      <c r="B45" s="41" t="s">
        <v>182</v>
      </c>
      <c r="C45" s="7"/>
      <c r="D45" s="31">
        <f t="shared" si="4"/>
      </c>
      <c r="E45" s="76">
        <f>IF(C45="","",INDEX('様式1'!$C$17:$C$114,MATCH(D45,'様式1'!$U$17:$U$114,0)))</f>
      </c>
      <c r="F45" s="8"/>
      <c r="G45" s="31">
        <f t="shared" si="5"/>
      </c>
      <c r="H45" s="76">
        <f>IF(F45="","",INDEX('様式1'!$C$17:$C$114,MATCH(G45,'様式1'!$U$17:$U$114,0)))</f>
      </c>
      <c r="I45" s="8"/>
      <c r="J45" s="34"/>
      <c r="K45" s="79">
        <f>IF(I45="","",INDEX('様式1'!$C$17:$C$114,MATCH(J45,'様式1'!$U$17:$U$114,0)))</f>
      </c>
      <c r="L45" s="7"/>
      <c r="M45" s="34">
        <f t="shared" si="8"/>
      </c>
      <c r="N45" s="167">
        <f>IF(L45="","",INDEX('様式1'!$C$17:$C$114,MATCH(M45,'様式1'!$U$17:$U$114,0)))</f>
      </c>
      <c r="O45" s="168">
        <f>IF(M45="","",INDEX('様式1'!$C$17:$C$114,MATCH(N45,'様式1'!$U$17:$U$114,0)))</f>
      </c>
      <c r="P45" s="32"/>
      <c r="Q45" s="33"/>
    </row>
    <row r="46" spans="1:17" s="19" customFormat="1" ht="19.5" customHeight="1">
      <c r="A46" s="173"/>
      <c r="B46" s="41" t="s">
        <v>124</v>
      </c>
      <c r="C46" s="7"/>
      <c r="D46" s="31">
        <f t="shared" si="4"/>
      </c>
      <c r="E46" s="76">
        <f>IF(C46="","",INDEX('様式1'!$C$17:$C$114,MATCH(D46,'様式1'!$U$17:$U$114,0)))</f>
      </c>
      <c r="F46" s="8"/>
      <c r="G46" s="31">
        <f t="shared" si="5"/>
      </c>
      <c r="H46" s="76">
        <f>IF(F46="","",INDEX('様式1'!$C$17:$C$114,MATCH(G46,'様式1'!$U$17:$U$114,0)))</f>
      </c>
      <c r="I46" s="8"/>
      <c r="J46" s="34">
        <f t="shared" si="6"/>
      </c>
      <c r="K46" s="79">
        <f>IF(I46="","",INDEX('様式1'!$C$17:$C$114,MATCH(J46,'様式1'!$U$17:$U$114,0)))</f>
      </c>
      <c r="L46" s="7"/>
      <c r="M46" s="34">
        <f t="shared" si="8"/>
      </c>
      <c r="N46" s="167">
        <f>IF(L46="","",INDEX('様式1'!$C$17:$C$114,MATCH(M46,'様式1'!$U$17:$U$114,0)))</f>
      </c>
      <c r="O46" s="168">
        <f>IF(M46="","",INDEX('様式1'!$C$17:$C$114,MATCH(N46,'様式1'!$U$17:$U$114,0)))</f>
      </c>
      <c r="P46" s="32"/>
      <c r="Q46" s="33"/>
    </row>
    <row r="47" spans="1:17" s="19" customFormat="1" ht="19.5" customHeight="1">
      <c r="A47" s="173"/>
      <c r="B47" s="41" t="s">
        <v>125</v>
      </c>
      <c r="C47" s="7"/>
      <c r="D47" s="31">
        <f t="shared" si="4"/>
      </c>
      <c r="E47" s="76">
        <f>IF(C47="","",INDEX('様式1'!$C$17:$C$114,MATCH(D47,'様式1'!$U$17:$U$114,0)))</f>
      </c>
      <c r="F47" s="8"/>
      <c r="G47" s="31">
        <f t="shared" si="5"/>
      </c>
      <c r="H47" s="76">
        <f>IF(F47="","",INDEX('様式1'!$C$17:$C$114,MATCH(G47,'様式1'!$U$17:$U$114,0)))</f>
      </c>
      <c r="I47" s="8"/>
      <c r="J47" s="34">
        <f t="shared" si="6"/>
      </c>
      <c r="K47" s="79">
        <f>IF(I47="","",INDEX('様式1'!$C$17:$C$114,MATCH(J47,'様式1'!$U$17:$U$114,0)))</f>
      </c>
      <c r="L47" s="7"/>
      <c r="M47" s="34">
        <f t="shared" si="8"/>
      </c>
      <c r="N47" s="167">
        <f>IF(L47="","",INDEX('様式1'!$C$17:$C$114,MATCH(M47,'様式1'!$U$17:$U$114,0)))</f>
      </c>
      <c r="O47" s="168">
        <f>IF(M47="","",INDEX('様式1'!$C$17:$C$114,MATCH(N47,'様式1'!$U$17:$U$114,0)))</f>
      </c>
      <c r="P47" s="32"/>
      <c r="Q47" s="33"/>
    </row>
    <row r="48" spans="1:17" s="19" customFormat="1" ht="19.5" customHeight="1">
      <c r="A48" s="173"/>
      <c r="B48" s="41" t="s">
        <v>183</v>
      </c>
      <c r="C48" s="7"/>
      <c r="D48" s="31">
        <f t="shared" si="4"/>
      </c>
      <c r="E48" s="76">
        <f>IF(C48="","",INDEX('様式1'!$C$17:$C$114,MATCH(D48,'様式1'!$U$17:$U$114,0)))</f>
      </c>
      <c r="F48" s="8"/>
      <c r="G48" s="31">
        <f t="shared" si="5"/>
      </c>
      <c r="H48" s="76">
        <f>IF(F48="","",INDEX('様式1'!$C$17:$C$114,MATCH(G48,'様式1'!$U$17:$U$114,0)))</f>
      </c>
      <c r="I48" s="8"/>
      <c r="J48" s="34"/>
      <c r="K48" s="79">
        <f>IF(I48="","",INDEX('様式1'!$C$17:$C$114,MATCH(J48,'様式1'!$U$17:$U$114,0)))</f>
      </c>
      <c r="L48" s="7"/>
      <c r="M48" s="34">
        <f t="shared" si="8"/>
      </c>
      <c r="N48" s="167">
        <f>IF(L48="","",INDEX('様式1'!$C$17:$C$114,MATCH(M48,'様式1'!$U$17:$U$114,0)))</f>
      </c>
      <c r="O48" s="168">
        <f>IF(M48="","",INDEX('様式1'!$C$17:$C$114,MATCH(N48,'様式1'!$U$17:$U$114,0)))</f>
      </c>
      <c r="P48" s="32"/>
      <c r="Q48" s="33"/>
    </row>
    <row r="49" spans="1:17" s="19" customFormat="1" ht="19.5" customHeight="1">
      <c r="A49" s="173"/>
      <c r="B49" s="41" t="s">
        <v>127</v>
      </c>
      <c r="C49" s="7"/>
      <c r="D49" s="31">
        <f t="shared" si="4"/>
      </c>
      <c r="E49" s="76">
        <f>IF(C49="","",INDEX('様式1'!$C$17:$C$114,MATCH(D49,'様式1'!$U$17:$U$114,0)))</f>
      </c>
      <c r="F49" s="8"/>
      <c r="G49" s="31">
        <f t="shared" si="5"/>
      </c>
      <c r="H49" s="76">
        <f>IF(F49="","",INDEX('様式1'!$C$17:$C$114,MATCH(G49,'様式1'!$U$17:$U$114,0)))</f>
      </c>
      <c r="I49" s="8"/>
      <c r="J49" s="34">
        <f t="shared" si="6"/>
      </c>
      <c r="K49" s="79">
        <f>IF(I49="","",INDEX('様式1'!$C$17:$C$114,MATCH(J49,'様式1'!$U$17:$U$114,0)))</f>
      </c>
      <c r="L49" s="7"/>
      <c r="M49" s="34">
        <f t="shared" si="8"/>
      </c>
      <c r="N49" s="167">
        <f>IF(L49="","",INDEX('様式1'!$C$17:$C$114,MATCH(M49,'様式1'!$U$17:$U$114,0)))</f>
      </c>
      <c r="O49" s="168">
        <f>IF(M49="","",INDEX('様式1'!$C$17:$C$114,MATCH(N49,'様式1'!$U$17:$U$114,0)))</f>
      </c>
      <c r="P49" s="32"/>
      <c r="Q49" s="33"/>
    </row>
    <row r="50" spans="1:17" s="19" customFormat="1" ht="19.5" customHeight="1">
      <c r="A50" s="173"/>
      <c r="B50" s="41" t="s">
        <v>131</v>
      </c>
      <c r="C50" s="7"/>
      <c r="D50" s="31">
        <f t="shared" si="4"/>
      </c>
      <c r="E50" s="76">
        <f>IF(C50="","",INDEX('様式1'!$C$17:$C$114,MATCH(D50,'様式1'!$U$17:$U$114,0)))</f>
      </c>
      <c r="F50" s="8"/>
      <c r="G50" s="31">
        <f t="shared" si="5"/>
      </c>
      <c r="H50" s="76">
        <f>IF(F50="","",INDEX('様式1'!$C$17:$C$114,MATCH(G50,'様式1'!$U$17:$U$114,0)))</f>
      </c>
      <c r="I50" s="8"/>
      <c r="J50" s="34">
        <f t="shared" si="6"/>
      </c>
      <c r="K50" s="79">
        <f>IF(I50="","",INDEX('様式1'!$C$17:$C$114,MATCH(J50,'様式1'!$U$17:$U$114,0)))</f>
      </c>
      <c r="L50" s="7"/>
      <c r="M50" s="34">
        <f t="shared" si="7"/>
      </c>
      <c r="N50" s="167">
        <f>IF(L50="","",INDEX('様式1'!$C$17:$C$114,MATCH(M50,'様式1'!$U$17:$U$114,0)))</f>
      </c>
      <c r="O50" s="168">
        <f>IF(M50="","",INDEX('様式1'!$C$17:$C$114,MATCH(N50,'様式1'!$U$17:$U$114,0)))</f>
      </c>
      <c r="P50" s="32"/>
      <c r="Q50" s="33"/>
    </row>
    <row r="51" spans="1:17" ht="44.25" customHeight="1">
      <c r="A51" s="182" t="s">
        <v>132</v>
      </c>
      <c r="B51" s="183"/>
      <c r="C51" s="185">
        <f>'様式1'!C6</f>
        <v>0</v>
      </c>
      <c r="D51" s="184"/>
      <c r="E51" s="184"/>
      <c r="F51" s="184"/>
      <c r="G51" s="184"/>
      <c r="H51" s="186"/>
      <c r="I51" s="45" t="s">
        <v>133</v>
      </c>
      <c r="J51" s="46"/>
      <c r="K51" s="184">
        <f>'様式1'!H7</f>
        <v>0</v>
      </c>
      <c r="L51" s="184"/>
      <c r="M51" s="184"/>
      <c r="N51" s="184"/>
      <c r="O51" s="75" t="s">
        <v>134</v>
      </c>
      <c r="P51" s="32"/>
      <c r="Q51" s="33"/>
    </row>
    <row r="52" spans="16:17" ht="13.5">
      <c r="P52" s="32"/>
      <c r="Q52" s="33"/>
    </row>
    <row r="53" spans="16:17" ht="13.5" hidden="1">
      <c r="P53" s="32"/>
      <c r="Q53" s="33"/>
    </row>
    <row r="54" spans="16:17" ht="13.5" hidden="1">
      <c r="P54" s="32"/>
      <c r="Q54" s="33"/>
    </row>
    <row r="55" spans="16:17" ht="13.5" hidden="1">
      <c r="P55" s="32"/>
      <c r="Q55" s="33"/>
    </row>
    <row r="56" ht="13.5" customHeight="1"/>
  </sheetData>
  <sheetProtection/>
  <mergeCells count="68">
    <mergeCell ref="N38:O38"/>
    <mergeCell ref="N34:O34"/>
    <mergeCell ref="C3:E3"/>
    <mergeCell ref="A51:B51"/>
    <mergeCell ref="K51:N51"/>
    <mergeCell ref="C51:H51"/>
    <mergeCell ref="N44:O44"/>
    <mergeCell ref="N46:O46"/>
    <mergeCell ref="N47:O47"/>
    <mergeCell ref="N49:O49"/>
    <mergeCell ref="B38:B39"/>
    <mergeCell ref="N37:O37"/>
    <mergeCell ref="C1:L1"/>
    <mergeCell ref="N1:O1"/>
    <mergeCell ref="N50:O50"/>
    <mergeCell ref="N29:O29"/>
    <mergeCell ref="N30:O30"/>
    <mergeCell ref="N31:O31"/>
    <mergeCell ref="N43:O43"/>
    <mergeCell ref="N45:O45"/>
    <mergeCell ref="N48:O48"/>
    <mergeCell ref="N32:O32"/>
    <mergeCell ref="N33:O33"/>
    <mergeCell ref="N39:O39"/>
    <mergeCell ref="A29:A50"/>
    <mergeCell ref="N35:O35"/>
    <mergeCell ref="N36:O36"/>
    <mergeCell ref="N42:O42"/>
    <mergeCell ref="B40:B41"/>
    <mergeCell ref="N40:O40"/>
    <mergeCell ref="N41:O41"/>
    <mergeCell ref="N25:O25"/>
    <mergeCell ref="N26:O26"/>
    <mergeCell ref="N27:O27"/>
    <mergeCell ref="N28:O28"/>
    <mergeCell ref="B18:B19"/>
    <mergeCell ref="N18:O18"/>
    <mergeCell ref="N19:O19"/>
    <mergeCell ref="N20:O20"/>
    <mergeCell ref="N21:O21"/>
    <mergeCell ref="N22:O22"/>
    <mergeCell ref="N23:O23"/>
    <mergeCell ref="N24:O24"/>
    <mergeCell ref="N14:O14"/>
    <mergeCell ref="N15:O15"/>
    <mergeCell ref="B16:B17"/>
    <mergeCell ref="N16:O16"/>
    <mergeCell ref="N17:O17"/>
    <mergeCell ref="N5:O5"/>
    <mergeCell ref="A6:A28"/>
    <mergeCell ref="N6:O6"/>
    <mergeCell ref="N7:O7"/>
    <mergeCell ref="N8:O8"/>
    <mergeCell ref="N9:O9"/>
    <mergeCell ref="N10:O10"/>
    <mergeCell ref="N11:O11"/>
    <mergeCell ref="N12:O12"/>
    <mergeCell ref="N13:O13"/>
    <mergeCell ref="I3:O3"/>
    <mergeCell ref="A4:A5"/>
    <mergeCell ref="B4:B5"/>
    <mergeCell ref="C4:C5"/>
    <mergeCell ref="E4:E5"/>
    <mergeCell ref="F4:F5"/>
    <mergeCell ref="H4:H5"/>
    <mergeCell ref="I4:I5"/>
    <mergeCell ref="K4:K5"/>
    <mergeCell ref="L4:O4"/>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Sheet3"/>
  <dimension ref="A3:M45"/>
  <sheetViews>
    <sheetView zoomScalePageLayoutView="0" workbookViewId="0" topLeftCell="A49">
      <selection activeCell="A1" sqref="A1"/>
    </sheetView>
  </sheetViews>
  <sheetFormatPr defaultColWidth="9.00390625" defaultRowHeight="13.5"/>
  <cols>
    <col min="1" max="1" width="11.625" style="0" bestFit="1" customWidth="1"/>
    <col min="2" max="2" width="16.125" style="0" bestFit="1" customWidth="1"/>
    <col min="4" max="4" width="11.625" style="0" bestFit="1" customWidth="1"/>
    <col min="5" max="5" width="9.50390625" style="0" bestFit="1" customWidth="1"/>
    <col min="6" max="6" width="2.50390625" style="0" bestFit="1" customWidth="1"/>
    <col min="8" max="8" width="11.625" style="0" bestFit="1" customWidth="1"/>
    <col min="9" max="9" width="9.50390625" style="0" bestFit="1" customWidth="1"/>
    <col min="10" max="10" width="2.50390625" style="0" bestFit="1" customWidth="1"/>
    <col min="12" max="12" width="5.25390625" style="0" bestFit="1" customWidth="1"/>
    <col min="13" max="13" width="3.375" style="0" bestFit="1" customWidth="1"/>
  </cols>
  <sheetData>
    <row r="3" spans="1:12" ht="13.5">
      <c r="A3" s="2" t="s">
        <v>30</v>
      </c>
      <c r="B3" s="1" t="s">
        <v>31</v>
      </c>
      <c r="D3" s="2" t="s">
        <v>30</v>
      </c>
      <c r="E3" s="1" t="s">
        <v>58</v>
      </c>
      <c r="F3" s="1"/>
      <c r="L3" t="s">
        <v>5</v>
      </c>
    </row>
    <row r="4" spans="1:13" ht="13.5">
      <c r="A4" s="2">
        <v>2</v>
      </c>
      <c r="B4" s="3" t="s">
        <v>32</v>
      </c>
      <c r="D4" s="2"/>
      <c r="E4" s="1"/>
      <c r="F4" s="1"/>
      <c r="L4">
        <v>1</v>
      </c>
      <c r="M4" t="s">
        <v>74</v>
      </c>
    </row>
    <row r="5" spans="1:13" ht="13.5">
      <c r="A5" s="2">
        <v>3</v>
      </c>
      <c r="B5" s="3" t="s">
        <v>33</v>
      </c>
      <c r="D5" s="16" t="s">
        <v>138</v>
      </c>
      <c r="E5" s="3" t="s">
        <v>76</v>
      </c>
      <c r="F5" s="3">
        <v>1</v>
      </c>
      <c r="L5">
        <v>2</v>
      </c>
      <c r="M5" t="s">
        <v>75</v>
      </c>
    </row>
    <row r="6" spans="1:6" ht="13.5">
      <c r="A6" s="2">
        <v>5</v>
      </c>
      <c r="B6" s="3" t="s">
        <v>34</v>
      </c>
      <c r="D6" s="16" t="s">
        <v>139</v>
      </c>
      <c r="E6" s="3" t="s">
        <v>77</v>
      </c>
      <c r="F6" s="3">
        <v>1</v>
      </c>
    </row>
    <row r="7" spans="1:6" ht="13.5">
      <c r="A7" s="2">
        <v>6</v>
      </c>
      <c r="B7" s="3" t="s">
        <v>35</v>
      </c>
      <c r="D7" s="16" t="s">
        <v>140</v>
      </c>
      <c r="E7" s="3" t="s">
        <v>78</v>
      </c>
      <c r="F7" s="3">
        <v>1</v>
      </c>
    </row>
    <row r="8" spans="1:6" ht="13.5">
      <c r="A8" s="2">
        <v>8</v>
      </c>
      <c r="B8" s="3" t="s">
        <v>36</v>
      </c>
      <c r="D8" s="16" t="s">
        <v>141</v>
      </c>
      <c r="E8" s="3" t="s">
        <v>79</v>
      </c>
      <c r="F8" s="3">
        <v>1</v>
      </c>
    </row>
    <row r="9" spans="1:6" ht="13.5">
      <c r="A9" s="2">
        <v>10</v>
      </c>
      <c r="B9" s="3" t="s">
        <v>37</v>
      </c>
      <c r="D9" s="16" t="s">
        <v>142</v>
      </c>
      <c r="E9" s="3" t="s">
        <v>80</v>
      </c>
      <c r="F9" s="3">
        <v>1</v>
      </c>
    </row>
    <row r="10" spans="1:6" ht="13.5">
      <c r="A10" s="2">
        <v>11</v>
      </c>
      <c r="B10" s="3" t="s">
        <v>38</v>
      </c>
      <c r="D10" s="16" t="s">
        <v>143</v>
      </c>
      <c r="E10" s="3" t="s">
        <v>81</v>
      </c>
      <c r="F10" s="3">
        <v>1</v>
      </c>
    </row>
    <row r="11" spans="1:6" ht="13.5">
      <c r="A11" s="2">
        <v>34</v>
      </c>
      <c r="B11" s="3" t="s">
        <v>39</v>
      </c>
      <c r="D11" s="16" t="s">
        <v>144</v>
      </c>
      <c r="E11" s="3" t="s">
        <v>82</v>
      </c>
      <c r="F11" s="3">
        <v>1</v>
      </c>
    </row>
    <row r="12" spans="1:6" ht="13.5">
      <c r="A12" s="2">
        <v>37</v>
      </c>
      <c r="B12" s="3" t="s">
        <v>40</v>
      </c>
      <c r="D12" s="16" t="s">
        <v>145</v>
      </c>
      <c r="E12" s="3" t="s">
        <v>83</v>
      </c>
      <c r="F12" s="3">
        <v>1</v>
      </c>
    </row>
    <row r="13" spans="1:6" ht="13.5">
      <c r="A13" s="2">
        <v>44</v>
      </c>
      <c r="B13" s="3" t="s">
        <v>41</v>
      </c>
      <c r="D13" s="16" t="s">
        <v>146</v>
      </c>
      <c r="E13" s="3" t="s">
        <v>84</v>
      </c>
      <c r="F13" s="3">
        <v>1</v>
      </c>
    </row>
    <row r="14" spans="1:6" ht="13.5">
      <c r="A14" s="2">
        <v>46</v>
      </c>
      <c r="B14" s="3" t="s">
        <v>42</v>
      </c>
      <c r="D14" s="16" t="s">
        <v>147</v>
      </c>
      <c r="E14" s="3" t="s">
        <v>85</v>
      </c>
      <c r="F14" s="3">
        <v>1</v>
      </c>
    </row>
    <row r="15" spans="1:6" ht="13.5">
      <c r="A15" s="2">
        <v>53</v>
      </c>
      <c r="B15" s="3" t="s">
        <v>19</v>
      </c>
      <c r="D15" s="16" t="s">
        <v>148</v>
      </c>
      <c r="E15" s="3" t="s">
        <v>86</v>
      </c>
      <c r="F15" s="3">
        <v>2</v>
      </c>
    </row>
    <row r="16" spans="1:6" ht="13.5">
      <c r="A16" s="2">
        <v>60</v>
      </c>
      <c r="B16" s="3" t="s">
        <v>43</v>
      </c>
      <c r="D16" s="16" t="s">
        <v>149</v>
      </c>
      <c r="E16" s="3" t="s">
        <v>87</v>
      </c>
      <c r="F16" s="3">
        <v>2</v>
      </c>
    </row>
    <row r="17" spans="1:6" ht="13.5">
      <c r="A17" s="2">
        <v>61</v>
      </c>
      <c r="B17" s="3" t="s">
        <v>44</v>
      </c>
      <c r="D17" s="16" t="s">
        <v>150</v>
      </c>
      <c r="E17" s="3" t="s">
        <v>88</v>
      </c>
      <c r="F17" s="3">
        <v>2</v>
      </c>
    </row>
    <row r="18" spans="1:6" ht="13.5">
      <c r="A18" s="2">
        <v>71</v>
      </c>
      <c r="B18" s="3" t="s">
        <v>45</v>
      </c>
      <c r="D18" s="16" t="s">
        <v>151</v>
      </c>
      <c r="E18" s="3" t="s">
        <v>89</v>
      </c>
      <c r="F18" s="3">
        <v>2</v>
      </c>
    </row>
    <row r="19" spans="1:6" ht="13.5">
      <c r="A19" s="2">
        <v>72</v>
      </c>
      <c r="B19" s="3" t="s">
        <v>46</v>
      </c>
      <c r="D19" s="16" t="s">
        <v>152</v>
      </c>
      <c r="E19" s="3" t="s">
        <v>90</v>
      </c>
      <c r="F19" s="3">
        <v>2</v>
      </c>
    </row>
    <row r="20" spans="1:6" ht="13.5">
      <c r="A20" s="2">
        <v>73</v>
      </c>
      <c r="B20" s="3" t="s">
        <v>47</v>
      </c>
      <c r="D20" s="16" t="s">
        <v>153</v>
      </c>
      <c r="E20" s="3" t="s">
        <v>91</v>
      </c>
      <c r="F20" s="3">
        <v>2</v>
      </c>
    </row>
    <row r="21" spans="1:6" ht="13.5">
      <c r="A21" s="2">
        <v>74</v>
      </c>
      <c r="B21" s="3" t="s">
        <v>48</v>
      </c>
      <c r="D21" s="16" t="s">
        <v>154</v>
      </c>
      <c r="E21" s="3" t="s">
        <v>92</v>
      </c>
      <c r="F21" s="3">
        <v>2</v>
      </c>
    </row>
    <row r="22" spans="1:6" ht="13.5">
      <c r="A22" s="2">
        <v>82</v>
      </c>
      <c r="B22" s="3" t="s">
        <v>49</v>
      </c>
      <c r="D22" s="16" t="s">
        <v>155</v>
      </c>
      <c r="E22" s="3" t="s">
        <v>93</v>
      </c>
      <c r="F22" s="3">
        <v>2</v>
      </c>
    </row>
    <row r="23" spans="1:6" ht="13.5">
      <c r="A23" s="2">
        <v>84</v>
      </c>
      <c r="B23" s="3" t="s">
        <v>50</v>
      </c>
      <c r="D23" s="16" t="s">
        <v>136</v>
      </c>
      <c r="E23" s="3" t="s">
        <v>94</v>
      </c>
      <c r="F23" s="3">
        <v>2</v>
      </c>
    </row>
    <row r="24" spans="1:2" ht="13.5">
      <c r="A24" s="2">
        <v>87</v>
      </c>
      <c r="B24" s="3" t="s">
        <v>51</v>
      </c>
    </row>
    <row r="25" spans="1:2" ht="13.5">
      <c r="A25" s="2">
        <v>88</v>
      </c>
      <c r="B25" s="3" t="s">
        <v>52</v>
      </c>
    </row>
    <row r="26" spans="1:6" ht="13.5">
      <c r="A26" s="2">
        <v>91</v>
      </c>
      <c r="B26" s="3" t="s">
        <v>53</v>
      </c>
      <c r="D26" s="2" t="s">
        <v>30</v>
      </c>
      <c r="E26" s="1" t="s">
        <v>59</v>
      </c>
      <c r="F26" s="1"/>
    </row>
    <row r="27" spans="1:6" ht="13.5">
      <c r="A27" s="2">
        <v>92</v>
      </c>
      <c r="B27" s="3" t="s">
        <v>54</v>
      </c>
      <c r="D27" s="2"/>
      <c r="E27" s="1"/>
      <c r="F27" s="1"/>
    </row>
    <row r="28" spans="1:6" ht="13.5">
      <c r="A28" s="2">
        <v>93</v>
      </c>
      <c r="B28" s="3" t="s">
        <v>55</v>
      </c>
      <c r="D28" s="16" t="s">
        <v>156</v>
      </c>
      <c r="E28" s="3" t="s">
        <v>95</v>
      </c>
      <c r="F28" s="3">
        <v>1</v>
      </c>
    </row>
    <row r="29" spans="1:6" ht="13.5">
      <c r="A29" s="2">
        <v>210</v>
      </c>
      <c r="B29" s="3" t="s">
        <v>60</v>
      </c>
      <c r="D29" s="16" t="s">
        <v>139</v>
      </c>
      <c r="E29" s="3" t="s">
        <v>96</v>
      </c>
      <c r="F29" s="3">
        <v>1</v>
      </c>
    </row>
    <row r="30" spans="1:6" ht="13.5">
      <c r="A30" s="2">
        <v>202</v>
      </c>
      <c r="B30" s="3" t="s">
        <v>61</v>
      </c>
      <c r="D30" s="16" t="s">
        <v>140</v>
      </c>
      <c r="E30" s="3" t="s">
        <v>97</v>
      </c>
      <c r="F30" s="3">
        <v>1</v>
      </c>
    </row>
    <row r="31" spans="1:6" ht="13.5">
      <c r="A31" s="2">
        <v>601</v>
      </c>
      <c r="B31" s="3" t="s">
        <v>56</v>
      </c>
      <c r="D31" s="16" t="s">
        <v>141</v>
      </c>
      <c r="E31" s="3" t="s">
        <v>98</v>
      </c>
      <c r="F31" s="3">
        <v>1</v>
      </c>
    </row>
    <row r="32" spans="1:6" ht="13.5">
      <c r="A32" s="2">
        <v>603</v>
      </c>
      <c r="B32" s="3" t="s">
        <v>57</v>
      </c>
      <c r="D32" s="16" t="s">
        <v>142</v>
      </c>
      <c r="E32" s="3" t="s">
        <v>99</v>
      </c>
      <c r="F32" s="3">
        <v>1</v>
      </c>
    </row>
    <row r="33" spans="4:6" ht="13.5">
      <c r="D33" s="16" t="s">
        <v>157</v>
      </c>
      <c r="E33" s="3" t="s">
        <v>100</v>
      </c>
      <c r="F33" s="3">
        <v>1</v>
      </c>
    </row>
    <row r="34" spans="4:6" ht="13.5">
      <c r="D34" s="16" t="s">
        <v>158</v>
      </c>
      <c r="E34" s="3" t="s">
        <v>101</v>
      </c>
      <c r="F34" s="3">
        <v>1</v>
      </c>
    </row>
    <row r="35" spans="4:6" ht="13.5">
      <c r="D35" s="16" t="s">
        <v>159</v>
      </c>
      <c r="E35" s="3" t="s">
        <v>102</v>
      </c>
      <c r="F35" s="3">
        <v>1</v>
      </c>
    </row>
    <row r="36" spans="4:6" ht="13.5">
      <c r="D36" s="16" t="s">
        <v>147</v>
      </c>
      <c r="E36" s="3" t="s">
        <v>103</v>
      </c>
      <c r="F36" s="3">
        <v>1</v>
      </c>
    </row>
    <row r="37" spans="4:6" ht="13.5">
      <c r="D37" s="16" t="s">
        <v>148</v>
      </c>
      <c r="E37" s="3" t="s">
        <v>104</v>
      </c>
      <c r="F37" s="3">
        <v>2</v>
      </c>
    </row>
    <row r="38" spans="4:6" ht="13.5">
      <c r="D38" s="16" t="s">
        <v>149</v>
      </c>
      <c r="E38" s="3" t="s">
        <v>167</v>
      </c>
      <c r="F38" s="3">
        <v>2</v>
      </c>
    </row>
    <row r="39" spans="4:6" ht="13.5">
      <c r="D39" s="16" t="s">
        <v>150</v>
      </c>
      <c r="E39" s="3" t="s">
        <v>105</v>
      </c>
      <c r="F39" s="3">
        <v>2</v>
      </c>
    </row>
    <row r="40" spans="4:6" ht="13.5">
      <c r="D40" s="16" t="s">
        <v>151</v>
      </c>
      <c r="E40" s="3" t="s">
        <v>168</v>
      </c>
      <c r="F40" s="3">
        <v>2</v>
      </c>
    </row>
    <row r="41" spans="4:6" ht="13.5">
      <c r="D41" s="16" t="s">
        <v>160</v>
      </c>
      <c r="E41" s="3" t="s">
        <v>106</v>
      </c>
      <c r="F41" s="3">
        <v>2</v>
      </c>
    </row>
    <row r="42" spans="4:6" ht="13.5">
      <c r="D42" s="16" t="s">
        <v>161</v>
      </c>
      <c r="E42" s="3" t="s">
        <v>107</v>
      </c>
      <c r="F42" s="3">
        <v>2</v>
      </c>
    </row>
    <row r="43" spans="4:6" ht="13.5">
      <c r="D43" s="16" t="s">
        <v>154</v>
      </c>
      <c r="E43" s="3" t="s">
        <v>169</v>
      </c>
      <c r="F43" s="3">
        <v>2</v>
      </c>
    </row>
    <row r="44" spans="4:6" ht="13.5">
      <c r="D44" s="16" t="s">
        <v>162</v>
      </c>
      <c r="E44" s="3" t="s">
        <v>108</v>
      </c>
      <c r="F44" s="3">
        <v>2</v>
      </c>
    </row>
    <row r="45" spans="4:6" ht="13.5">
      <c r="D45" s="16" t="s">
        <v>137</v>
      </c>
      <c r="E45" s="3" t="s">
        <v>109</v>
      </c>
      <c r="F45" s="3">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P2"/>
  <sheetViews>
    <sheetView zoomScalePageLayoutView="0" workbookViewId="0" topLeftCell="B7">
      <selection activeCell="A1" sqref="A1"/>
    </sheetView>
  </sheetViews>
  <sheetFormatPr defaultColWidth="9.00390625" defaultRowHeight="13.5"/>
  <cols>
    <col min="1" max="1" width="10.50390625" style="0" bestFit="1" customWidth="1"/>
    <col min="2" max="2" width="14.25390625" style="0" customWidth="1"/>
    <col min="10" max="11" width="14.625" style="0" bestFit="1" customWidth="1"/>
    <col min="12" max="12" width="12.375" style="0" bestFit="1" customWidth="1"/>
    <col min="13" max="13" width="12.375" style="0" customWidth="1"/>
    <col min="15" max="15" width="10.50390625" style="0" bestFit="1" customWidth="1"/>
  </cols>
  <sheetData>
    <row r="1" spans="1:16" s="4" customFormat="1" ht="13.5">
      <c r="A1" s="4" t="s">
        <v>62</v>
      </c>
      <c r="B1" s="4" t="s">
        <v>63</v>
      </c>
      <c r="C1" s="4" t="s">
        <v>64</v>
      </c>
      <c r="D1" s="4" t="s">
        <v>65</v>
      </c>
      <c r="E1" s="5" t="s">
        <v>66</v>
      </c>
      <c r="F1" s="4" t="s">
        <v>67</v>
      </c>
      <c r="G1" s="4" t="s">
        <v>68</v>
      </c>
      <c r="H1" s="4" t="s">
        <v>69</v>
      </c>
      <c r="I1" s="4" t="s">
        <v>70</v>
      </c>
      <c r="J1" s="6" t="s">
        <v>71</v>
      </c>
      <c r="K1" s="6" t="s">
        <v>13</v>
      </c>
      <c r="L1" s="6" t="s">
        <v>14</v>
      </c>
      <c r="M1" s="6"/>
      <c r="O1" s="6" t="s">
        <v>72</v>
      </c>
      <c r="P1" s="6" t="s">
        <v>73</v>
      </c>
    </row>
    <row r="2" spans="1:16" ht="13.5">
      <c r="A2">
        <f>IF('様式1'!B17="","",'様式1'!U17&amp;"0000")</f>
      </c>
      <c r="B2">
        <f>IF('様式1'!C17="","",'様式1'!C17&amp;"("&amp;'様式1'!E17&amp;")")</f>
      </c>
      <c r="C2">
        <f>IF('様式1'!D17="","",'様式1'!D17)</f>
      </c>
      <c r="D2">
        <f>IF('様式1'!G17="","",'様式1'!G17)</f>
      </c>
      <c r="F2">
        <f>IF('様式1'!B17="","",'様式1'!$C$8)</f>
      </c>
      <c r="I2">
        <f>IF('様式1'!B17="","",'様式1'!B17)</f>
      </c>
      <c r="J2">
        <f>IF('様式1'!H17="","",INDEX(ﾃﾞｰﾀ!$D$5:$D$45,MATCH('様式1'!H17,ﾃﾞｰﾀ!$E$5:$E$45,0))&amp;" "&amp;IF('様式1'!V17=1,RIGHTB('様式1'!I17+10000000,7),RIGHTB('様式1'!I17+10000000,5)))</f>
      </c>
      <c r="K2">
        <f>IF('様式1'!J17="","",INDEX(ﾃﾞｰﾀ!$D$5:$D$45,MATCH('様式1'!J17,ﾃﾞｰﾀ!$E$5:$E$45,0))&amp;" "&amp;IF('様式1'!W17=1,RIGHTB('様式1'!K17+10000000,7),RIGHTB('様式1'!K17+10000000,5)))</f>
      </c>
      <c r="L2">
        <f>IF('様式1'!L17="","",INDEX(ﾃﾞｰﾀ!$D$5:$D$45,MATCH('様式1'!L17,ﾃﾞｰﾀ!$E$5:$E$45,0))&amp;" "&amp;IF('様式1'!X17=1,RIGHTB('様式1'!M17+10000000,7),RIGHTB('様式1'!M17+10000000,5)))</f>
      </c>
      <c r="O2">
        <f>IF('様式1'!N17=1,A2,"")</f>
      </c>
      <c r="P2">
        <f>IF('様式1'!O17=1,A2,"")</f>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I547"/>
  <sheetViews>
    <sheetView zoomScalePageLayoutView="0" workbookViewId="0" topLeftCell="A511">
      <selection activeCell="A1" sqref="A1"/>
    </sheetView>
  </sheetViews>
  <sheetFormatPr defaultColWidth="9.00390625" defaultRowHeight="13.5"/>
  <cols>
    <col min="2" max="2" width="12.375" style="0" bestFit="1" customWidth="1"/>
    <col min="3" max="3" width="14.375" style="0" bestFit="1" customWidth="1"/>
    <col min="4" max="4" width="5.25390625" style="0" bestFit="1" customWidth="1"/>
    <col min="5" max="5" width="9.50390625" style="0" bestFit="1" customWidth="1"/>
    <col min="6" max="6" width="5.25390625" style="0" bestFit="1" customWidth="1"/>
    <col min="7" max="7" width="1.4921875" style="0" customWidth="1"/>
    <col min="8" max="8" width="2.50390625" style="0" bestFit="1" customWidth="1"/>
    <col min="9" max="9" width="8.75390625" style="91" customWidth="1"/>
  </cols>
  <sheetData>
    <row r="1" spans="1:6" ht="13.5">
      <c r="A1" t="s">
        <v>191</v>
      </c>
      <c r="B1" t="s">
        <v>192</v>
      </c>
      <c r="C1" t="s">
        <v>193</v>
      </c>
      <c r="D1" t="s">
        <v>194</v>
      </c>
      <c r="E1" t="s">
        <v>195</v>
      </c>
      <c r="F1" t="s">
        <v>196</v>
      </c>
    </row>
    <row r="2" spans="1:9" ht="13.5">
      <c r="A2">
        <v>1314</v>
      </c>
      <c r="B2" t="s">
        <v>870</v>
      </c>
      <c r="C2" t="s">
        <v>871</v>
      </c>
      <c r="D2" t="s">
        <v>197</v>
      </c>
      <c r="E2">
        <v>19981101</v>
      </c>
      <c r="F2">
        <v>1</v>
      </c>
      <c r="H2">
        <f>IF(D2="男",1,2)</f>
        <v>1</v>
      </c>
      <c r="I2" s="91" t="str">
        <f>A2&amp;D2</f>
        <v>1314男</v>
      </c>
    </row>
    <row r="3" spans="1:9" ht="13.5">
      <c r="A3">
        <v>1309</v>
      </c>
      <c r="B3" t="s">
        <v>198</v>
      </c>
      <c r="C3" t="s">
        <v>199</v>
      </c>
      <c r="D3" t="s">
        <v>197</v>
      </c>
      <c r="E3">
        <v>19970803</v>
      </c>
      <c r="F3">
        <v>2</v>
      </c>
      <c r="H3">
        <f aca="true" t="shared" si="0" ref="H3:H66">IF(D3="男",1,2)</f>
        <v>1</v>
      </c>
      <c r="I3" s="91" t="str">
        <f aca="true" t="shared" si="1" ref="I3:I66">A3&amp;D3</f>
        <v>1309男</v>
      </c>
    </row>
    <row r="4" spans="1:9" ht="13.5">
      <c r="A4">
        <v>1323</v>
      </c>
      <c r="B4" t="s">
        <v>200</v>
      </c>
      <c r="C4" t="s">
        <v>201</v>
      </c>
      <c r="D4" t="s">
        <v>197</v>
      </c>
      <c r="E4">
        <v>19960509</v>
      </c>
      <c r="F4">
        <v>3</v>
      </c>
      <c r="H4">
        <f t="shared" si="0"/>
        <v>1</v>
      </c>
      <c r="I4" s="91" t="str">
        <f t="shared" si="1"/>
        <v>1323男</v>
      </c>
    </row>
    <row r="5" spans="1:9" ht="13.5">
      <c r="A5">
        <v>1317</v>
      </c>
      <c r="B5" t="s">
        <v>872</v>
      </c>
      <c r="C5" t="s">
        <v>873</v>
      </c>
      <c r="D5" t="s">
        <v>197</v>
      </c>
      <c r="E5">
        <v>19981221</v>
      </c>
      <c r="F5">
        <v>1</v>
      </c>
      <c r="H5">
        <f t="shared" si="0"/>
        <v>1</v>
      </c>
      <c r="I5" s="91" t="str">
        <f t="shared" si="1"/>
        <v>1317男</v>
      </c>
    </row>
    <row r="6" spans="1:9" ht="13.5">
      <c r="A6">
        <v>1312</v>
      </c>
      <c r="B6" t="s">
        <v>202</v>
      </c>
      <c r="C6" t="s">
        <v>203</v>
      </c>
      <c r="D6" t="s">
        <v>197</v>
      </c>
      <c r="E6">
        <v>19980323</v>
      </c>
      <c r="F6">
        <v>2</v>
      </c>
      <c r="H6">
        <f t="shared" si="0"/>
        <v>1</v>
      </c>
      <c r="I6" s="91" t="str">
        <f t="shared" si="1"/>
        <v>1312男</v>
      </c>
    </row>
    <row r="7" spans="1:9" ht="13.5">
      <c r="A7">
        <v>1305</v>
      </c>
      <c r="B7" t="s">
        <v>874</v>
      </c>
      <c r="C7" t="s">
        <v>875</v>
      </c>
      <c r="D7" t="s">
        <v>197</v>
      </c>
      <c r="E7">
        <v>19980903</v>
      </c>
      <c r="F7">
        <v>1</v>
      </c>
      <c r="H7">
        <f t="shared" si="0"/>
        <v>1</v>
      </c>
      <c r="I7" s="91" t="str">
        <f t="shared" si="1"/>
        <v>1305男</v>
      </c>
    </row>
    <row r="8" spans="1:9" ht="13.5">
      <c r="A8">
        <v>1308</v>
      </c>
      <c r="B8" t="s">
        <v>204</v>
      </c>
      <c r="C8" t="s">
        <v>205</v>
      </c>
      <c r="D8" t="s">
        <v>197</v>
      </c>
      <c r="E8">
        <v>19980110</v>
      </c>
      <c r="F8">
        <v>2</v>
      </c>
      <c r="H8">
        <f t="shared" si="0"/>
        <v>1</v>
      </c>
      <c r="I8" s="91" t="str">
        <f t="shared" si="1"/>
        <v>1308男</v>
      </c>
    </row>
    <row r="9" spans="1:9" ht="13.5">
      <c r="A9">
        <v>1303</v>
      </c>
      <c r="B9" t="s">
        <v>206</v>
      </c>
      <c r="C9" t="s">
        <v>207</v>
      </c>
      <c r="D9" t="s">
        <v>197</v>
      </c>
      <c r="E9">
        <v>19970422</v>
      </c>
      <c r="F9">
        <v>2</v>
      </c>
      <c r="H9">
        <f t="shared" si="0"/>
        <v>1</v>
      </c>
      <c r="I9" s="91" t="str">
        <f t="shared" si="1"/>
        <v>1303男</v>
      </c>
    </row>
    <row r="10" spans="1:9" ht="13.5">
      <c r="A10">
        <v>1315</v>
      </c>
      <c r="B10" t="s">
        <v>208</v>
      </c>
      <c r="C10" t="s">
        <v>209</v>
      </c>
      <c r="D10" t="s">
        <v>197</v>
      </c>
      <c r="E10">
        <v>19970325</v>
      </c>
      <c r="F10">
        <v>3</v>
      </c>
      <c r="H10">
        <f t="shared" si="0"/>
        <v>1</v>
      </c>
      <c r="I10" s="91" t="str">
        <f t="shared" si="1"/>
        <v>1315男</v>
      </c>
    </row>
    <row r="11" spans="1:9" ht="13.5">
      <c r="A11">
        <v>1304</v>
      </c>
      <c r="B11" t="s">
        <v>210</v>
      </c>
      <c r="C11" t="s">
        <v>211</v>
      </c>
      <c r="D11" t="s">
        <v>197</v>
      </c>
      <c r="E11">
        <v>19970614</v>
      </c>
      <c r="F11">
        <v>2</v>
      </c>
      <c r="H11">
        <f t="shared" si="0"/>
        <v>1</v>
      </c>
      <c r="I11" s="91" t="str">
        <f t="shared" si="1"/>
        <v>1304男</v>
      </c>
    </row>
    <row r="12" spans="1:9" ht="13.5">
      <c r="A12">
        <v>1313</v>
      </c>
      <c r="B12" t="s">
        <v>212</v>
      </c>
      <c r="C12" t="s">
        <v>213</v>
      </c>
      <c r="D12" t="s">
        <v>197</v>
      </c>
      <c r="E12">
        <v>19970913</v>
      </c>
      <c r="F12">
        <v>2</v>
      </c>
      <c r="H12">
        <f t="shared" si="0"/>
        <v>1</v>
      </c>
      <c r="I12" s="91" t="str">
        <f t="shared" si="1"/>
        <v>1313男</v>
      </c>
    </row>
    <row r="13" spans="1:9" ht="13.5">
      <c r="A13">
        <v>1307</v>
      </c>
      <c r="B13" t="s">
        <v>214</v>
      </c>
      <c r="C13" t="s">
        <v>215</v>
      </c>
      <c r="D13" t="s">
        <v>197</v>
      </c>
      <c r="E13">
        <v>19970520</v>
      </c>
      <c r="F13">
        <v>2</v>
      </c>
      <c r="H13">
        <f t="shared" si="0"/>
        <v>1</v>
      </c>
      <c r="I13" s="91" t="str">
        <f t="shared" si="1"/>
        <v>1307男</v>
      </c>
    </row>
    <row r="14" spans="1:9" ht="13.5">
      <c r="A14">
        <v>1300</v>
      </c>
      <c r="B14" t="s">
        <v>876</v>
      </c>
      <c r="C14" t="s">
        <v>877</v>
      </c>
      <c r="D14" t="s">
        <v>197</v>
      </c>
      <c r="E14">
        <v>19980926</v>
      </c>
      <c r="F14">
        <v>1</v>
      </c>
      <c r="H14">
        <f t="shared" si="0"/>
        <v>1</v>
      </c>
      <c r="I14" s="91" t="str">
        <f t="shared" si="1"/>
        <v>1300男</v>
      </c>
    </row>
    <row r="15" spans="1:9" ht="13.5">
      <c r="A15">
        <v>1310</v>
      </c>
      <c r="B15" t="s">
        <v>216</v>
      </c>
      <c r="C15" t="s">
        <v>217</v>
      </c>
      <c r="D15" t="s">
        <v>197</v>
      </c>
      <c r="E15">
        <v>19971004</v>
      </c>
      <c r="F15">
        <v>2</v>
      </c>
      <c r="H15">
        <f t="shared" si="0"/>
        <v>1</v>
      </c>
      <c r="I15" s="91" t="str">
        <f t="shared" si="1"/>
        <v>1310男</v>
      </c>
    </row>
    <row r="16" spans="1:9" ht="13.5">
      <c r="A16">
        <v>1301</v>
      </c>
      <c r="B16" t="s">
        <v>878</v>
      </c>
      <c r="C16" t="s">
        <v>879</v>
      </c>
      <c r="D16" t="s">
        <v>197</v>
      </c>
      <c r="E16">
        <v>19980709</v>
      </c>
      <c r="F16">
        <v>1</v>
      </c>
      <c r="H16">
        <f t="shared" si="0"/>
        <v>1</v>
      </c>
      <c r="I16" s="91" t="str">
        <f t="shared" si="1"/>
        <v>1301男</v>
      </c>
    </row>
    <row r="17" spans="1:9" ht="13.5">
      <c r="A17">
        <v>1328</v>
      </c>
      <c r="B17" t="s">
        <v>219</v>
      </c>
      <c r="C17" t="s">
        <v>220</v>
      </c>
      <c r="D17" t="s">
        <v>218</v>
      </c>
      <c r="E17">
        <v>19980224</v>
      </c>
      <c r="F17">
        <v>2</v>
      </c>
      <c r="H17">
        <f t="shared" si="0"/>
        <v>2</v>
      </c>
      <c r="I17" s="91" t="str">
        <f t="shared" si="1"/>
        <v>1328女</v>
      </c>
    </row>
    <row r="18" spans="1:9" ht="13.5">
      <c r="A18">
        <v>1327</v>
      </c>
      <c r="B18" t="s">
        <v>880</v>
      </c>
      <c r="C18" t="s">
        <v>881</v>
      </c>
      <c r="D18" t="s">
        <v>218</v>
      </c>
      <c r="E18">
        <v>19981009</v>
      </c>
      <c r="F18">
        <v>1</v>
      </c>
      <c r="H18">
        <f t="shared" si="0"/>
        <v>2</v>
      </c>
      <c r="I18" s="91" t="str">
        <f t="shared" si="1"/>
        <v>1327女</v>
      </c>
    </row>
    <row r="19" spans="1:9" ht="13.5">
      <c r="A19">
        <v>1302</v>
      </c>
      <c r="B19" t="s">
        <v>221</v>
      </c>
      <c r="C19" t="s">
        <v>222</v>
      </c>
      <c r="D19" t="s">
        <v>197</v>
      </c>
      <c r="E19">
        <v>19971004</v>
      </c>
      <c r="F19">
        <v>2</v>
      </c>
      <c r="H19">
        <f t="shared" si="0"/>
        <v>1</v>
      </c>
      <c r="I19" s="91" t="str">
        <f t="shared" si="1"/>
        <v>1302男</v>
      </c>
    </row>
    <row r="20" spans="1:9" ht="13.5">
      <c r="A20">
        <v>1306</v>
      </c>
      <c r="B20" t="s">
        <v>882</v>
      </c>
      <c r="C20" t="s">
        <v>883</v>
      </c>
      <c r="D20" t="s">
        <v>197</v>
      </c>
      <c r="E20">
        <v>19981224</v>
      </c>
      <c r="F20">
        <v>1</v>
      </c>
      <c r="H20">
        <f t="shared" si="0"/>
        <v>1</v>
      </c>
      <c r="I20" s="91" t="str">
        <f t="shared" si="1"/>
        <v>1306男</v>
      </c>
    </row>
    <row r="21" spans="1:9" ht="13.5">
      <c r="A21">
        <v>580</v>
      </c>
      <c r="B21" t="s">
        <v>223</v>
      </c>
      <c r="C21" t="s">
        <v>224</v>
      </c>
      <c r="D21" t="s">
        <v>197</v>
      </c>
      <c r="E21">
        <v>19970709</v>
      </c>
      <c r="F21">
        <v>2</v>
      </c>
      <c r="H21">
        <f t="shared" si="0"/>
        <v>1</v>
      </c>
      <c r="I21" s="91" t="str">
        <f t="shared" si="1"/>
        <v>580男</v>
      </c>
    </row>
    <row r="22" spans="1:9" ht="13.5">
      <c r="A22">
        <v>245</v>
      </c>
      <c r="B22" t="s">
        <v>225</v>
      </c>
      <c r="C22" t="s">
        <v>226</v>
      </c>
      <c r="D22" t="s">
        <v>218</v>
      </c>
      <c r="E22">
        <v>19980109</v>
      </c>
      <c r="F22">
        <v>2</v>
      </c>
      <c r="H22">
        <f t="shared" si="0"/>
        <v>2</v>
      </c>
      <c r="I22" s="91" t="str">
        <f t="shared" si="1"/>
        <v>245女</v>
      </c>
    </row>
    <row r="23" spans="1:9" ht="13.5">
      <c r="A23">
        <v>230</v>
      </c>
      <c r="B23" t="s">
        <v>227</v>
      </c>
      <c r="C23" t="s">
        <v>228</v>
      </c>
      <c r="D23" t="s">
        <v>197</v>
      </c>
      <c r="E23">
        <v>19971113</v>
      </c>
      <c r="F23">
        <v>2</v>
      </c>
      <c r="H23">
        <f t="shared" si="0"/>
        <v>1</v>
      </c>
      <c r="I23" s="91" t="str">
        <f t="shared" si="1"/>
        <v>230男</v>
      </c>
    </row>
    <row r="24" spans="1:9" ht="13.5">
      <c r="A24">
        <v>247</v>
      </c>
      <c r="B24" t="s">
        <v>229</v>
      </c>
      <c r="C24" t="s">
        <v>230</v>
      </c>
      <c r="D24" t="s">
        <v>218</v>
      </c>
      <c r="E24">
        <v>19980201</v>
      </c>
      <c r="F24">
        <v>2</v>
      </c>
      <c r="H24">
        <f t="shared" si="0"/>
        <v>2</v>
      </c>
      <c r="I24" s="91" t="str">
        <f t="shared" si="1"/>
        <v>247女</v>
      </c>
    </row>
    <row r="25" spans="1:9" ht="13.5">
      <c r="A25">
        <v>243</v>
      </c>
      <c r="B25" t="s">
        <v>231</v>
      </c>
      <c r="C25" t="s">
        <v>232</v>
      </c>
      <c r="D25" t="s">
        <v>197</v>
      </c>
      <c r="E25">
        <v>19970206</v>
      </c>
      <c r="F25">
        <v>3</v>
      </c>
      <c r="H25">
        <f t="shared" si="0"/>
        <v>1</v>
      </c>
      <c r="I25" s="91" t="str">
        <f t="shared" si="1"/>
        <v>243男</v>
      </c>
    </row>
    <row r="26" spans="1:9" ht="13.5">
      <c r="A26">
        <v>251</v>
      </c>
      <c r="B26" t="s">
        <v>884</v>
      </c>
      <c r="C26" t="s">
        <v>885</v>
      </c>
      <c r="D26" t="s">
        <v>218</v>
      </c>
      <c r="E26">
        <v>19980929</v>
      </c>
      <c r="F26">
        <v>1</v>
      </c>
      <c r="H26">
        <f t="shared" si="0"/>
        <v>2</v>
      </c>
      <c r="I26" s="91" t="str">
        <f t="shared" si="1"/>
        <v>251女</v>
      </c>
    </row>
    <row r="27" spans="1:9" ht="13.5">
      <c r="A27">
        <v>231</v>
      </c>
      <c r="B27" t="s">
        <v>233</v>
      </c>
      <c r="C27" t="s">
        <v>234</v>
      </c>
      <c r="D27" t="s">
        <v>197</v>
      </c>
      <c r="E27">
        <v>19960927</v>
      </c>
      <c r="F27">
        <v>3</v>
      </c>
      <c r="H27">
        <f t="shared" si="0"/>
        <v>1</v>
      </c>
      <c r="I27" s="91" t="str">
        <f t="shared" si="1"/>
        <v>231男</v>
      </c>
    </row>
    <row r="28" spans="1:9" ht="13.5">
      <c r="A28">
        <v>232</v>
      </c>
      <c r="B28" t="s">
        <v>886</v>
      </c>
      <c r="C28" t="s">
        <v>887</v>
      </c>
      <c r="D28" t="s">
        <v>197</v>
      </c>
      <c r="E28">
        <v>19981113</v>
      </c>
      <c r="F28">
        <v>1</v>
      </c>
      <c r="H28">
        <f t="shared" si="0"/>
        <v>1</v>
      </c>
      <c r="I28" s="91" t="str">
        <f t="shared" si="1"/>
        <v>232男</v>
      </c>
    </row>
    <row r="29" spans="1:9" ht="13.5">
      <c r="A29">
        <v>243</v>
      </c>
      <c r="B29" t="s">
        <v>235</v>
      </c>
      <c r="C29" t="s">
        <v>236</v>
      </c>
      <c r="D29" t="s">
        <v>218</v>
      </c>
      <c r="E29">
        <v>19960423</v>
      </c>
      <c r="F29">
        <v>3</v>
      </c>
      <c r="H29">
        <f t="shared" si="0"/>
        <v>2</v>
      </c>
      <c r="I29" s="91" t="str">
        <f t="shared" si="1"/>
        <v>243女</v>
      </c>
    </row>
    <row r="30" spans="1:9" ht="13.5">
      <c r="A30">
        <v>235</v>
      </c>
      <c r="B30" t="s">
        <v>888</v>
      </c>
      <c r="C30" t="s">
        <v>889</v>
      </c>
      <c r="D30" t="s">
        <v>197</v>
      </c>
      <c r="E30">
        <v>19980508</v>
      </c>
      <c r="F30">
        <v>1</v>
      </c>
      <c r="H30">
        <f t="shared" si="0"/>
        <v>1</v>
      </c>
      <c r="I30" s="91" t="str">
        <f t="shared" si="1"/>
        <v>235男</v>
      </c>
    </row>
    <row r="31" spans="1:9" ht="13.5">
      <c r="A31">
        <v>249</v>
      </c>
      <c r="B31" t="s">
        <v>237</v>
      </c>
      <c r="C31" t="s">
        <v>238</v>
      </c>
      <c r="D31" t="s">
        <v>218</v>
      </c>
      <c r="E31">
        <v>19980316</v>
      </c>
      <c r="F31">
        <v>2</v>
      </c>
      <c r="H31">
        <f t="shared" si="0"/>
        <v>2</v>
      </c>
      <c r="I31" s="91" t="str">
        <f t="shared" si="1"/>
        <v>249女</v>
      </c>
    </row>
    <row r="32" spans="1:9" ht="13.5">
      <c r="A32">
        <v>233</v>
      </c>
      <c r="B32" t="s">
        <v>890</v>
      </c>
      <c r="C32" t="s">
        <v>891</v>
      </c>
      <c r="D32" t="s">
        <v>197</v>
      </c>
      <c r="E32">
        <v>19980525</v>
      </c>
      <c r="F32">
        <v>1</v>
      </c>
      <c r="H32">
        <f t="shared" si="0"/>
        <v>1</v>
      </c>
      <c r="I32" s="91" t="str">
        <f t="shared" si="1"/>
        <v>233男</v>
      </c>
    </row>
    <row r="33" spans="1:9" ht="13.5">
      <c r="A33">
        <v>244</v>
      </c>
      <c r="B33" t="s">
        <v>239</v>
      </c>
      <c r="C33" t="s">
        <v>240</v>
      </c>
      <c r="D33" t="s">
        <v>218</v>
      </c>
      <c r="E33">
        <v>19961120</v>
      </c>
      <c r="F33">
        <v>3</v>
      </c>
      <c r="H33">
        <f t="shared" si="0"/>
        <v>2</v>
      </c>
      <c r="I33" s="91" t="str">
        <f t="shared" si="1"/>
        <v>244女</v>
      </c>
    </row>
    <row r="34" spans="1:9" ht="13.5">
      <c r="A34">
        <v>248</v>
      </c>
      <c r="B34" t="s">
        <v>241</v>
      </c>
      <c r="C34" t="s">
        <v>242</v>
      </c>
      <c r="D34" t="s">
        <v>218</v>
      </c>
      <c r="E34">
        <v>19970722</v>
      </c>
      <c r="F34">
        <v>2</v>
      </c>
      <c r="H34">
        <f t="shared" si="0"/>
        <v>2</v>
      </c>
      <c r="I34" s="91" t="str">
        <f t="shared" si="1"/>
        <v>248女</v>
      </c>
    </row>
    <row r="35" spans="1:9" ht="13.5">
      <c r="A35">
        <v>234</v>
      </c>
      <c r="B35" t="s">
        <v>892</v>
      </c>
      <c r="C35" t="s">
        <v>893</v>
      </c>
      <c r="D35" t="s">
        <v>197</v>
      </c>
      <c r="E35">
        <v>19980614</v>
      </c>
      <c r="F35">
        <v>1</v>
      </c>
      <c r="H35">
        <f t="shared" si="0"/>
        <v>1</v>
      </c>
      <c r="I35" s="91" t="str">
        <f t="shared" si="1"/>
        <v>234男</v>
      </c>
    </row>
    <row r="36" spans="1:9" ht="13.5">
      <c r="A36">
        <v>193</v>
      </c>
      <c r="B36" t="s">
        <v>894</v>
      </c>
      <c r="C36" t="s">
        <v>895</v>
      </c>
      <c r="D36" t="s">
        <v>197</v>
      </c>
      <c r="E36">
        <v>19961214</v>
      </c>
      <c r="F36">
        <v>3</v>
      </c>
      <c r="H36">
        <f t="shared" si="0"/>
        <v>1</v>
      </c>
      <c r="I36" s="91" t="str">
        <f t="shared" si="1"/>
        <v>193男</v>
      </c>
    </row>
    <row r="37" spans="1:9" ht="13.5">
      <c r="A37">
        <v>331</v>
      </c>
      <c r="B37" t="s">
        <v>896</v>
      </c>
      <c r="C37" t="s">
        <v>897</v>
      </c>
      <c r="D37" t="s">
        <v>197</v>
      </c>
      <c r="E37">
        <v>19970927</v>
      </c>
      <c r="F37">
        <v>2</v>
      </c>
      <c r="H37">
        <f t="shared" si="0"/>
        <v>1</v>
      </c>
      <c r="I37" s="91" t="str">
        <f t="shared" si="1"/>
        <v>331男</v>
      </c>
    </row>
    <row r="38" spans="1:9" ht="13.5">
      <c r="A38">
        <v>332</v>
      </c>
      <c r="B38" t="s">
        <v>898</v>
      </c>
      <c r="C38" t="s">
        <v>899</v>
      </c>
      <c r="D38" t="s">
        <v>197</v>
      </c>
      <c r="E38">
        <v>19980713</v>
      </c>
      <c r="F38">
        <v>1</v>
      </c>
      <c r="H38">
        <f t="shared" si="0"/>
        <v>1</v>
      </c>
      <c r="I38" s="91" t="str">
        <f t="shared" si="1"/>
        <v>332男</v>
      </c>
    </row>
    <row r="39" spans="1:9" ht="13.5">
      <c r="A39">
        <v>497</v>
      </c>
      <c r="B39" t="s">
        <v>900</v>
      </c>
      <c r="C39" t="s">
        <v>901</v>
      </c>
      <c r="D39" t="s">
        <v>197</v>
      </c>
      <c r="E39">
        <v>19981216</v>
      </c>
      <c r="F39">
        <v>1</v>
      </c>
      <c r="H39">
        <f t="shared" si="0"/>
        <v>1</v>
      </c>
      <c r="I39" s="91" t="str">
        <f t="shared" si="1"/>
        <v>497男</v>
      </c>
    </row>
    <row r="40" spans="1:9" ht="13.5">
      <c r="A40">
        <v>490</v>
      </c>
      <c r="B40" t="s">
        <v>902</v>
      </c>
      <c r="C40" t="s">
        <v>903</v>
      </c>
      <c r="D40" t="s">
        <v>197</v>
      </c>
      <c r="E40">
        <v>19960520</v>
      </c>
      <c r="F40">
        <v>3</v>
      </c>
      <c r="H40">
        <f t="shared" si="0"/>
        <v>1</v>
      </c>
      <c r="I40" s="91" t="str">
        <f t="shared" si="1"/>
        <v>490男</v>
      </c>
    </row>
    <row r="41" spans="1:9" ht="13.5">
      <c r="A41">
        <v>492</v>
      </c>
      <c r="B41" t="s">
        <v>904</v>
      </c>
      <c r="C41" t="s">
        <v>905</v>
      </c>
      <c r="D41" t="s">
        <v>197</v>
      </c>
      <c r="E41">
        <v>19980930</v>
      </c>
      <c r="F41">
        <v>1</v>
      </c>
      <c r="H41">
        <f t="shared" si="0"/>
        <v>1</v>
      </c>
      <c r="I41" s="91" t="str">
        <f t="shared" si="1"/>
        <v>492男</v>
      </c>
    </row>
    <row r="42" spans="1:9" ht="13.5">
      <c r="A42">
        <v>492</v>
      </c>
      <c r="B42" t="s">
        <v>906</v>
      </c>
      <c r="C42" t="s">
        <v>907</v>
      </c>
      <c r="D42" t="s">
        <v>218</v>
      </c>
      <c r="E42">
        <v>19971107</v>
      </c>
      <c r="F42">
        <v>2</v>
      </c>
      <c r="H42">
        <f t="shared" si="0"/>
        <v>2</v>
      </c>
      <c r="I42" s="91" t="str">
        <f t="shared" si="1"/>
        <v>492女</v>
      </c>
    </row>
    <row r="43" spans="1:9" ht="13.5">
      <c r="A43">
        <v>491</v>
      </c>
      <c r="B43" t="s">
        <v>908</v>
      </c>
      <c r="C43" t="s">
        <v>909</v>
      </c>
      <c r="D43" t="s">
        <v>197</v>
      </c>
      <c r="E43">
        <v>19981003</v>
      </c>
      <c r="F43">
        <v>1</v>
      </c>
      <c r="H43">
        <f t="shared" si="0"/>
        <v>1</v>
      </c>
      <c r="I43" s="91" t="str">
        <f t="shared" si="1"/>
        <v>491男</v>
      </c>
    </row>
    <row r="44" spans="1:9" ht="13.5">
      <c r="A44">
        <v>493</v>
      </c>
      <c r="B44" t="s">
        <v>910</v>
      </c>
      <c r="C44" t="s">
        <v>911</v>
      </c>
      <c r="D44" t="s">
        <v>218</v>
      </c>
      <c r="E44">
        <v>19990215</v>
      </c>
      <c r="F44">
        <v>1</v>
      </c>
      <c r="H44">
        <f t="shared" si="0"/>
        <v>2</v>
      </c>
      <c r="I44" s="91" t="str">
        <f t="shared" si="1"/>
        <v>493女</v>
      </c>
    </row>
    <row r="45" spans="1:9" ht="13.5">
      <c r="A45">
        <v>504</v>
      </c>
      <c r="B45" t="s">
        <v>243</v>
      </c>
      <c r="C45" t="s">
        <v>244</v>
      </c>
      <c r="D45" t="s">
        <v>197</v>
      </c>
      <c r="E45">
        <v>19960128</v>
      </c>
      <c r="F45">
        <v>3</v>
      </c>
      <c r="H45">
        <f t="shared" si="0"/>
        <v>1</v>
      </c>
      <c r="I45" s="91" t="str">
        <f t="shared" si="1"/>
        <v>504男</v>
      </c>
    </row>
    <row r="46" spans="1:9" ht="13.5">
      <c r="A46">
        <v>480</v>
      </c>
      <c r="B46" t="s">
        <v>245</v>
      </c>
      <c r="C46" t="s">
        <v>246</v>
      </c>
      <c r="D46" t="s">
        <v>218</v>
      </c>
      <c r="E46">
        <v>19980330</v>
      </c>
      <c r="F46">
        <v>2</v>
      </c>
      <c r="H46">
        <f t="shared" si="0"/>
        <v>2</v>
      </c>
      <c r="I46" s="91" t="str">
        <f t="shared" si="1"/>
        <v>480女</v>
      </c>
    </row>
    <row r="47" spans="1:9" ht="13.5">
      <c r="A47">
        <v>481</v>
      </c>
      <c r="B47" t="s">
        <v>247</v>
      </c>
      <c r="C47" t="s">
        <v>248</v>
      </c>
      <c r="D47" t="s">
        <v>197</v>
      </c>
      <c r="E47">
        <v>19960927</v>
      </c>
      <c r="F47">
        <v>3</v>
      </c>
      <c r="H47">
        <f t="shared" si="0"/>
        <v>1</v>
      </c>
      <c r="I47" s="91" t="str">
        <f t="shared" si="1"/>
        <v>481男</v>
      </c>
    </row>
    <row r="48" spans="1:9" ht="13.5">
      <c r="A48">
        <v>509</v>
      </c>
      <c r="B48" t="s">
        <v>249</v>
      </c>
      <c r="C48" t="s">
        <v>250</v>
      </c>
      <c r="D48" t="s">
        <v>197</v>
      </c>
      <c r="E48">
        <v>19960606</v>
      </c>
      <c r="F48">
        <v>3</v>
      </c>
      <c r="H48">
        <f t="shared" si="0"/>
        <v>1</v>
      </c>
      <c r="I48" s="91" t="str">
        <f t="shared" si="1"/>
        <v>509男</v>
      </c>
    </row>
    <row r="49" spans="1:9" ht="13.5">
      <c r="A49">
        <v>505</v>
      </c>
      <c r="B49" t="s">
        <v>251</v>
      </c>
      <c r="C49" t="s">
        <v>252</v>
      </c>
      <c r="D49" t="s">
        <v>197</v>
      </c>
      <c r="E49">
        <v>19970325</v>
      </c>
      <c r="F49">
        <v>3</v>
      </c>
      <c r="H49">
        <f t="shared" si="0"/>
        <v>1</v>
      </c>
      <c r="I49" s="91" t="str">
        <f t="shared" si="1"/>
        <v>505男</v>
      </c>
    </row>
    <row r="50" spans="1:9" ht="13.5">
      <c r="A50">
        <v>494</v>
      </c>
      <c r="B50" t="s">
        <v>912</v>
      </c>
      <c r="C50" t="s">
        <v>913</v>
      </c>
      <c r="D50" t="s">
        <v>218</v>
      </c>
      <c r="E50">
        <v>19981212</v>
      </c>
      <c r="F50">
        <v>1</v>
      </c>
      <c r="H50">
        <f t="shared" si="0"/>
        <v>2</v>
      </c>
      <c r="I50" s="91" t="str">
        <f t="shared" si="1"/>
        <v>494女</v>
      </c>
    </row>
    <row r="51" spans="1:9" ht="13.5">
      <c r="A51">
        <v>506</v>
      </c>
      <c r="B51" t="s">
        <v>253</v>
      </c>
      <c r="C51" t="s">
        <v>254</v>
      </c>
      <c r="D51" t="s">
        <v>197</v>
      </c>
      <c r="E51">
        <v>19960618</v>
      </c>
      <c r="F51">
        <v>3</v>
      </c>
      <c r="H51">
        <f t="shared" si="0"/>
        <v>1</v>
      </c>
      <c r="I51" s="91" t="str">
        <f t="shared" si="1"/>
        <v>506男</v>
      </c>
    </row>
    <row r="52" spans="1:9" ht="13.5">
      <c r="A52">
        <v>487</v>
      </c>
      <c r="B52" t="s">
        <v>255</v>
      </c>
      <c r="C52" t="s">
        <v>256</v>
      </c>
      <c r="D52" t="s">
        <v>197</v>
      </c>
      <c r="E52">
        <v>19980204</v>
      </c>
      <c r="F52">
        <v>2</v>
      </c>
      <c r="H52">
        <f t="shared" si="0"/>
        <v>1</v>
      </c>
      <c r="I52" s="91" t="str">
        <f t="shared" si="1"/>
        <v>487男</v>
      </c>
    </row>
    <row r="53" spans="1:9" ht="13.5">
      <c r="A53">
        <v>495</v>
      </c>
      <c r="B53" t="s">
        <v>257</v>
      </c>
      <c r="C53" t="s">
        <v>258</v>
      </c>
      <c r="D53" t="s">
        <v>218</v>
      </c>
      <c r="E53">
        <v>19961225</v>
      </c>
      <c r="F53">
        <v>3</v>
      </c>
      <c r="H53">
        <f t="shared" si="0"/>
        <v>2</v>
      </c>
      <c r="I53" s="91" t="str">
        <f t="shared" si="1"/>
        <v>495女</v>
      </c>
    </row>
    <row r="54" spans="1:9" ht="13.5">
      <c r="A54">
        <v>481</v>
      </c>
      <c r="B54" t="s">
        <v>914</v>
      </c>
      <c r="C54" t="s">
        <v>915</v>
      </c>
      <c r="D54" t="s">
        <v>218</v>
      </c>
      <c r="E54">
        <v>19990320</v>
      </c>
      <c r="F54">
        <v>1</v>
      </c>
      <c r="H54">
        <f t="shared" si="0"/>
        <v>2</v>
      </c>
      <c r="I54" s="91" t="str">
        <f t="shared" si="1"/>
        <v>481女</v>
      </c>
    </row>
    <row r="55" spans="1:9" ht="13.5">
      <c r="A55">
        <v>484</v>
      </c>
      <c r="B55" t="s">
        <v>259</v>
      </c>
      <c r="C55" t="s">
        <v>260</v>
      </c>
      <c r="D55" t="s">
        <v>197</v>
      </c>
      <c r="E55">
        <v>19961218</v>
      </c>
      <c r="F55">
        <v>3</v>
      </c>
      <c r="H55">
        <f t="shared" si="0"/>
        <v>1</v>
      </c>
      <c r="I55" s="91" t="str">
        <f t="shared" si="1"/>
        <v>484男</v>
      </c>
    </row>
    <row r="56" spans="1:9" ht="13.5">
      <c r="A56">
        <v>486</v>
      </c>
      <c r="B56" t="s">
        <v>261</v>
      </c>
      <c r="C56" t="s">
        <v>262</v>
      </c>
      <c r="D56" t="s">
        <v>197</v>
      </c>
      <c r="E56">
        <v>19971125</v>
      </c>
      <c r="F56">
        <v>2</v>
      </c>
      <c r="H56">
        <f t="shared" si="0"/>
        <v>1</v>
      </c>
      <c r="I56" s="91" t="str">
        <f t="shared" si="1"/>
        <v>486男</v>
      </c>
    </row>
    <row r="57" spans="1:9" ht="13.5">
      <c r="A57">
        <v>277</v>
      </c>
      <c r="B57" t="s">
        <v>263</v>
      </c>
      <c r="C57" t="s">
        <v>264</v>
      </c>
      <c r="D57" t="s">
        <v>218</v>
      </c>
      <c r="E57">
        <v>19980303</v>
      </c>
      <c r="F57">
        <v>2</v>
      </c>
      <c r="H57">
        <f t="shared" si="0"/>
        <v>2</v>
      </c>
      <c r="I57" s="91" t="str">
        <f t="shared" si="1"/>
        <v>277女</v>
      </c>
    </row>
    <row r="58" spans="1:9" ht="13.5">
      <c r="A58">
        <v>279</v>
      </c>
      <c r="B58" t="s">
        <v>265</v>
      </c>
      <c r="C58" t="s">
        <v>266</v>
      </c>
      <c r="D58" t="s">
        <v>197</v>
      </c>
      <c r="E58">
        <v>19970715</v>
      </c>
      <c r="F58">
        <v>2</v>
      </c>
      <c r="H58">
        <f t="shared" si="0"/>
        <v>1</v>
      </c>
      <c r="I58" s="91" t="str">
        <f t="shared" si="1"/>
        <v>279男</v>
      </c>
    </row>
    <row r="59" spans="1:9" ht="13.5">
      <c r="A59">
        <v>278</v>
      </c>
      <c r="B59" t="s">
        <v>267</v>
      </c>
      <c r="C59" t="s">
        <v>268</v>
      </c>
      <c r="D59" t="s">
        <v>218</v>
      </c>
      <c r="E59">
        <v>19970403</v>
      </c>
      <c r="F59">
        <v>2</v>
      </c>
      <c r="H59">
        <f t="shared" si="0"/>
        <v>2</v>
      </c>
      <c r="I59" s="91" t="str">
        <f t="shared" si="1"/>
        <v>278女</v>
      </c>
    </row>
    <row r="60" spans="1:9" ht="13.5">
      <c r="A60">
        <v>281</v>
      </c>
      <c r="B60" t="s">
        <v>269</v>
      </c>
      <c r="C60" t="s">
        <v>270</v>
      </c>
      <c r="D60" t="s">
        <v>197</v>
      </c>
      <c r="E60">
        <v>19970815</v>
      </c>
      <c r="F60">
        <v>2</v>
      </c>
      <c r="H60">
        <f t="shared" si="0"/>
        <v>1</v>
      </c>
      <c r="I60" s="91" t="str">
        <f t="shared" si="1"/>
        <v>281男</v>
      </c>
    </row>
    <row r="61" spans="1:9" ht="13.5">
      <c r="A61">
        <v>276</v>
      </c>
      <c r="B61" t="s">
        <v>271</v>
      </c>
      <c r="C61" t="s">
        <v>272</v>
      </c>
      <c r="D61" t="s">
        <v>197</v>
      </c>
      <c r="E61">
        <v>19971017</v>
      </c>
      <c r="F61">
        <v>2</v>
      </c>
      <c r="H61">
        <f t="shared" si="0"/>
        <v>1</v>
      </c>
      <c r="I61" s="91" t="str">
        <f t="shared" si="1"/>
        <v>276男</v>
      </c>
    </row>
    <row r="62" spans="1:9" ht="13.5">
      <c r="A62">
        <v>275</v>
      </c>
      <c r="B62" t="s">
        <v>273</v>
      </c>
      <c r="C62" t="s">
        <v>274</v>
      </c>
      <c r="D62" t="s">
        <v>197</v>
      </c>
      <c r="E62">
        <v>19971003</v>
      </c>
      <c r="F62">
        <v>2</v>
      </c>
      <c r="H62">
        <f t="shared" si="0"/>
        <v>1</v>
      </c>
      <c r="I62" s="91" t="str">
        <f t="shared" si="1"/>
        <v>275男</v>
      </c>
    </row>
    <row r="63" spans="1:9" ht="13.5">
      <c r="A63">
        <v>751</v>
      </c>
      <c r="B63" t="s">
        <v>916</v>
      </c>
      <c r="C63" t="s">
        <v>917</v>
      </c>
      <c r="D63" t="s">
        <v>218</v>
      </c>
      <c r="E63">
        <v>19981004</v>
      </c>
      <c r="F63">
        <v>1</v>
      </c>
      <c r="H63">
        <f t="shared" si="0"/>
        <v>2</v>
      </c>
      <c r="I63" s="91" t="str">
        <f t="shared" si="1"/>
        <v>751女</v>
      </c>
    </row>
    <row r="64" spans="1:9" ht="13.5">
      <c r="A64">
        <v>752</v>
      </c>
      <c r="B64" t="s">
        <v>918</v>
      </c>
      <c r="C64" t="s">
        <v>919</v>
      </c>
      <c r="D64" t="s">
        <v>218</v>
      </c>
      <c r="E64">
        <v>19990223</v>
      </c>
      <c r="F64">
        <v>1</v>
      </c>
      <c r="H64">
        <f t="shared" si="0"/>
        <v>2</v>
      </c>
      <c r="I64" s="91" t="str">
        <f t="shared" si="1"/>
        <v>752女</v>
      </c>
    </row>
    <row r="65" spans="1:9" ht="13.5">
      <c r="A65">
        <v>753</v>
      </c>
      <c r="B65" t="s">
        <v>920</v>
      </c>
      <c r="C65" t="s">
        <v>921</v>
      </c>
      <c r="D65" t="s">
        <v>218</v>
      </c>
      <c r="E65">
        <v>19980622</v>
      </c>
      <c r="F65">
        <v>1</v>
      </c>
      <c r="H65">
        <f t="shared" si="0"/>
        <v>2</v>
      </c>
      <c r="I65" s="91" t="str">
        <f t="shared" si="1"/>
        <v>753女</v>
      </c>
    </row>
    <row r="66" spans="1:9" ht="13.5">
      <c r="A66">
        <v>750</v>
      </c>
      <c r="B66" t="s">
        <v>275</v>
      </c>
      <c r="C66" t="s">
        <v>276</v>
      </c>
      <c r="D66" t="s">
        <v>218</v>
      </c>
      <c r="E66">
        <v>19970328</v>
      </c>
      <c r="F66">
        <v>3</v>
      </c>
      <c r="H66">
        <f t="shared" si="0"/>
        <v>2</v>
      </c>
      <c r="I66" s="91" t="str">
        <f t="shared" si="1"/>
        <v>750女</v>
      </c>
    </row>
    <row r="67" spans="1:9" ht="13.5">
      <c r="A67">
        <v>758</v>
      </c>
      <c r="B67" t="s">
        <v>277</v>
      </c>
      <c r="C67" t="s">
        <v>278</v>
      </c>
      <c r="D67" t="s">
        <v>218</v>
      </c>
      <c r="E67">
        <v>19970827</v>
      </c>
      <c r="F67">
        <v>2</v>
      </c>
      <c r="H67">
        <f aca="true" t="shared" si="2" ref="H67:H130">IF(D67="男",1,2)</f>
        <v>2</v>
      </c>
      <c r="I67" s="91" t="str">
        <f aca="true" t="shared" si="3" ref="I67:I130">A67&amp;D67</f>
        <v>758女</v>
      </c>
    </row>
    <row r="68" spans="1:9" ht="13.5">
      <c r="A68">
        <v>757</v>
      </c>
      <c r="B68" t="s">
        <v>279</v>
      </c>
      <c r="C68" t="s">
        <v>280</v>
      </c>
      <c r="D68" t="s">
        <v>218</v>
      </c>
      <c r="E68">
        <v>19980201</v>
      </c>
      <c r="F68">
        <v>2</v>
      </c>
      <c r="H68">
        <f t="shared" si="2"/>
        <v>2</v>
      </c>
      <c r="I68" s="91" t="str">
        <f t="shared" si="3"/>
        <v>757女</v>
      </c>
    </row>
    <row r="69" spans="1:9" ht="13.5">
      <c r="A69">
        <v>754</v>
      </c>
      <c r="B69" t="s">
        <v>922</v>
      </c>
      <c r="C69" t="s">
        <v>923</v>
      </c>
      <c r="D69" t="s">
        <v>218</v>
      </c>
      <c r="E69">
        <v>19981121</v>
      </c>
      <c r="F69">
        <v>1</v>
      </c>
      <c r="H69">
        <f t="shared" si="2"/>
        <v>2</v>
      </c>
      <c r="I69" s="91" t="str">
        <f t="shared" si="3"/>
        <v>754女</v>
      </c>
    </row>
    <row r="70" spans="1:9" ht="13.5">
      <c r="A70">
        <v>750</v>
      </c>
      <c r="B70" t="s">
        <v>924</v>
      </c>
      <c r="C70" t="s">
        <v>925</v>
      </c>
      <c r="D70" t="s">
        <v>197</v>
      </c>
      <c r="E70">
        <v>19981204</v>
      </c>
      <c r="F70">
        <v>1</v>
      </c>
      <c r="H70">
        <f t="shared" si="2"/>
        <v>1</v>
      </c>
      <c r="I70" s="91" t="str">
        <f t="shared" si="3"/>
        <v>750男</v>
      </c>
    </row>
    <row r="71" spans="1:9" ht="13.5">
      <c r="A71">
        <v>751</v>
      </c>
      <c r="B71" t="s">
        <v>926</v>
      </c>
      <c r="C71" t="s">
        <v>927</v>
      </c>
      <c r="D71" t="s">
        <v>197</v>
      </c>
      <c r="E71">
        <v>19990101</v>
      </c>
      <c r="F71">
        <v>1</v>
      </c>
      <c r="H71">
        <f t="shared" si="2"/>
        <v>1</v>
      </c>
      <c r="I71" s="91" t="str">
        <f t="shared" si="3"/>
        <v>751男</v>
      </c>
    </row>
    <row r="72" spans="1:9" ht="13.5">
      <c r="A72">
        <v>752</v>
      </c>
      <c r="B72" t="s">
        <v>281</v>
      </c>
      <c r="C72" t="s">
        <v>282</v>
      </c>
      <c r="D72" t="s">
        <v>197</v>
      </c>
      <c r="E72">
        <v>19960723</v>
      </c>
      <c r="F72">
        <v>3</v>
      </c>
      <c r="H72">
        <f t="shared" si="2"/>
        <v>1</v>
      </c>
      <c r="I72" s="91" t="str">
        <f t="shared" si="3"/>
        <v>752男</v>
      </c>
    </row>
    <row r="73" spans="1:9" ht="13.5">
      <c r="A73">
        <v>754</v>
      </c>
      <c r="B73" t="s">
        <v>283</v>
      </c>
      <c r="C73" t="s">
        <v>284</v>
      </c>
      <c r="D73" t="s">
        <v>197</v>
      </c>
      <c r="E73">
        <v>19971002</v>
      </c>
      <c r="F73">
        <v>2</v>
      </c>
      <c r="H73">
        <f t="shared" si="2"/>
        <v>1</v>
      </c>
      <c r="I73" s="91" t="str">
        <f t="shared" si="3"/>
        <v>754男</v>
      </c>
    </row>
    <row r="74" spans="1:9" ht="13.5">
      <c r="A74">
        <v>753</v>
      </c>
      <c r="B74" t="s">
        <v>285</v>
      </c>
      <c r="C74" t="s">
        <v>286</v>
      </c>
      <c r="D74" t="s">
        <v>197</v>
      </c>
      <c r="E74">
        <v>19971022</v>
      </c>
      <c r="F74">
        <v>2</v>
      </c>
      <c r="H74">
        <f t="shared" si="2"/>
        <v>1</v>
      </c>
      <c r="I74" s="91" t="str">
        <f t="shared" si="3"/>
        <v>753男</v>
      </c>
    </row>
    <row r="75" spans="1:9" ht="13.5">
      <c r="A75">
        <v>736</v>
      </c>
      <c r="B75" t="s">
        <v>287</v>
      </c>
      <c r="C75" t="s">
        <v>288</v>
      </c>
      <c r="D75" t="s">
        <v>197</v>
      </c>
      <c r="E75">
        <v>19980220</v>
      </c>
      <c r="F75">
        <v>2</v>
      </c>
      <c r="H75">
        <f t="shared" si="2"/>
        <v>1</v>
      </c>
      <c r="I75" s="91" t="str">
        <f t="shared" si="3"/>
        <v>736男</v>
      </c>
    </row>
    <row r="76" spans="1:9" ht="13.5">
      <c r="A76">
        <v>733</v>
      </c>
      <c r="B76" t="s">
        <v>928</v>
      </c>
      <c r="C76" t="s">
        <v>929</v>
      </c>
      <c r="D76" t="s">
        <v>218</v>
      </c>
      <c r="E76">
        <v>19981123</v>
      </c>
      <c r="F76">
        <v>1</v>
      </c>
      <c r="H76">
        <f t="shared" si="2"/>
        <v>2</v>
      </c>
      <c r="I76" s="91" t="str">
        <f t="shared" si="3"/>
        <v>733女</v>
      </c>
    </row>
    <row r="77" spans="1:9" ht="13.5">
      <c r="A77">
        <v>746</v>
      </c>
      <c r="B77" t="s">
        <v>289</v>
      </c>
      <c r="C77" t="s">
        <v>290</v>
      </c>
      <c r="D77" t="s">
        <v>218</v>
      </c>
      <c r="E77">
        <v>19960515</v>
      </c>
      <c r="F77">
        <v>3</v>
      </c>
      <c r="H77">
        <f t="shared" si="2"/>
        <v>2</v>
      </c>
      <c r="I77" s="91" t="str">
        <f t="shared" si="3"/>
        <v>746女</v>
      </c>
    </row>
    <row r="78" spans="1:9" ht="13.5">
      <c r="A78">
        <v>731</v>
      </c>
      <c r="B78" t="s">
        <v>291</v>
      </c>
      <c r="C78" t="s">
        <v>292</v>
      </c>
      <c r="D78" t="s">
        <v>197</v>
      </c>
      <c r="E78">
        <v>19970722</v>
      </c>
      <c r="F78">
        <v>2</v>
      </c>
      <c r="H78">
        <f t="shared" si="2"/>
        <v>1</v>
      </c>
      <c r="I78" s="91" t="str">
        <f t="shared" si="3"/>
        <v>731男</v>
      </c>
    </row>
    <row r="79" spans="1:9" ht="13.5">
      <c r="A79">
        <v>734</v>
      </c>
      <c r="B79" t="s">
        <v>930</v>
      </c>
      <c r="C79" t="s">
        <v>931</v>
      </c>
      <c r="D79" t="s">
        <v>218</v>
      </c>
      <c r="E79">
        <v>19981129</v>
      </c>
      <c r="F79">
        <v>1</v>
      </c>
      <c r="H79">
        <f t="shared" si="2"/>
        <v>2</v>
      </c>
      <c r="I79" s="91" t="str">
        <f t="shared" si="3"/>
        <v>734女</v>
      </c>
    </row>
    <row r="80" spans="1:9" ht="13.5">
      <c r="A80">
        <v>744</v>
      </c>
      <c r="B80" t="s">
        <v>293</v>
      </c>
      <c r="C80" t="s">
        <v>294</v>
      </c>
      <c r="D80" t="s">
        <v>197</v>
      </c>
      <c r="E80">
        <v>19960415</v>
      </c>
      <c r="F80">
        <v>3</v>
      </c>
      <c r="H80">
        <f t="shared" si="2"/>
        <v>1</v>
      </c>
      <c r="I80" s="91" t="str">
        <f t="shared" si="3"/>
        <v>744男</v>
      </c>
    </row>
    <row r="81" spans="1:9" ht="13.5">
      <c r="A81">
        <v>724</v>
      </c>
      <c r="B81" t="s">
        <v>932</v>
      </c>
      <c r="C81" t="s">
        <v>933</v>
      </c>
      <c r="D81" t="s">
        <v>197</v>
      </c>
      <c r="E81">
        <v>19980811</v>
      </c>
      <c r="F81">
        <v>1</v>
      </c>
      <c r="H81">
        <f t="shared" si="2"/>
        <v>1</v>
      </c>
      <c r="I81" s="91" t="str">
        <f t="shared" si="3"/>
        <v>724男</v>
      </c>
    </row>
    <row r="82" spans="1:9" ht="13.5">
      <c r="A82">
        <v>744</v>
      </c>
      <c r="B82" t="s">
        <v>295</v>
      </c>
      <c r="C82" t="s">
        <v>296</v>
      </c>
      <c r="D82" t="s">
        <v>218</v>
      </c>
      <c r="E82">
        <v>19970220</v>
      </c>
      <c r="F82">
        <v>3</v>
      </c>
      <c r="H82">
        <f t="shared" si="2"/>
        <v>2</v>
      </c>
      <c r="I82" s="91" t="str">
        <f t="shared" si="3"/>
        <v>744女</v>
      </c>
    </row>
    <row r="83" spans="1:9" ht="13.5">
      <c r="A83">
        <v>728</v>
      </c>
      <c r="B83" t="s">
        <v>934</v>
      </c>
      <c r="C83" t="s">
        <v>935</v>
      </c>
      <c r="D83" t="s">
        <v>197</v>
      </c>
      <c r="E83">
        <v>19981009</v>
      </c>
      <c r="F83">
        <v>1</v>
      </c>
      <c r="H83">
        <f t="shared" si="2"/>
        <v>1</v>
      </c>
      <c r="I83" s="91" t="str">
        <f t="shared" si="3"/>
        <v>728男</v>
      </c>
    </row>
    <row r="84" spans="1:9" ht="13.5">
      <c r="A84">
        <v>730</v>
      </c>
      <c r="B84" t="s">
        <v>936</v>
      </c>
      <c r="C84" t="s">
        <v>937</v>
      </c>
      <c r="D84" t="s">
        <v>197</v>
      </c>
      <c r="E84">
        <v>19980912</v>
      </c>
      <c r="F84">
        <v>1</v>
      </c>
      <c r="H84">
        <f t="shared" si="2"/>
        <v>1</v>
      </c>
      <c r="I84" s="91" t="str">
        <f t="shared" si="3"/>
        <v>730男</v>
      </c>
    </row>
    <row r="85" spans="1:9" ht="13.5">
      <c r="A85">
        <v>729</v>
      </c>
      <c r="B85" t="s">
        <v>938</v>
      </c>
      <c r="C85" t="s">
        <v>939</v>
      </c>
      <c r="D85" t="s">
        <v>197</v>
      </c>
      <c r="E85">
        <v>19981013</v>
      </c>
      <c r="F85">
        <v>1</v>
      </c>
      <c r="H85">
        <f t="shared" si="2"/>
        <v>1</v>
      </c>
      <c r="I85" s="91" t="str">
        <f t="shared" si="3"/>
        <v>729男</v>
      </c>
    </row>
    <row r="86" spans="1:9" ht="13.5">
      <c r="A86">
        <v>747</v>
      </c>
      <c r="B86" t="s">
        <v>297</v>
      </c>
      <c r="C86" t="s">
        <v>298</v>
      </c>
      <c r="D86" t="s">
        <v>218</v>
      </c>
      <c r="E86">
        <v>19970220</v>
      </c>
      <c r="F86">
        <v>3</v>
      </c>
      <c r="H86">
        <f t="shared" si="2"/>
        <v>2</v>
      </c>
      <c r="I86" s="91" t="str">
        <f t="shared" si="3"/>
        <v>747女</v>
      </c>
    </row>
    <row r="87" spans="1:9" ht="13.5">
      <c r="A87">
        <v>721</v>
      </c>
      <c r="B87" t="s">
        <v>940</v>
      </c>
      <c r="C87" t="s">
        <v>941</v>
      </c>
      <c r="D87" t="s">
        <v>197</v>
      </c>
      <c r="E87">
        <v>19990118</v>
      </c>
      <c r="F87">
        <v>1</v>
      </c>
      <c r="H87">
        <f t="shared" si="2"/>
        <v>1</v>
      </c>
      <c r="I87" s="91" t="str">
        <f t="shared" si="3"/>
        <v>721男</v>
      </c>
    </row>
    <row r="88" spans="1:9" ht="13.5">
      <c r="A88">
        <v>742</v>
      </c>
      <c r="B88" t="s">
        <v>299</v>
      </c>
      <c r="C88" t="s">
        <v>300</v>
      </c>
      <c r="D88" t="s">
        <v>218</v>
      </c>
      <c r="E88">
        <v>19970824</v>
      </c>
      <c r="F88">
        <v>2</v>
      </c>
      <c r="H88">
        <f t="shared" si="2"/>
        <v>2</v>
      </c>
      <c r="I88" s="91" t="str">
        <f t="shared" si="3"/>
        <v>742女</v>
      </c>
    </row>
    <row r="89" spans="1:9" ht="13.5">
      <c r="A89">
        <v>748</v>
      </c>
      <c r="B89" t="s">
        <v>301</v>
      </c>
      <c r="C89" t="s">
        <v>302</v>
      </c>
      <c r="D89" t="s">
        <v>197</v>
      </c>
      <c r="E89">
        <v>19960930</v>
      </c>
      <c r="F89">
        <v>3</v>
      </c>
      <c r="H89">
        <f t="shared" si="2"/>
        <v>1</v>
      </c>
      <c r="I89" s="91" t="str">
        <f t="shared" si="3"/>
        <v>748男</v>
      </c>
    </row>
    <row r="90" spans="1:9" ht="13.5">
      <c r="A90">
        <v>749</v>
      </c>
      <c r="B90" t="s">
        <v>303</v>
      </c>
      <c r="C90" t="s">
        <v>304</v>
      </c>
      <c r="D90" t="s">
        <v>197</v>
      </c>
      <c r="E90">
        <v>19960628</v>
      </c>
      <c r="F90">
        <v>3</v>
      </c>
      <c r="H90">
        <f t="shared" si="2"/>
        <v>1</v>
      </c>
      <c r="I90" s="91" t="str">
        <f t="shared" si="3"/>
        <v>749男</v>
      </c>
    </row>
    <row r="91" spans="1:9" ht="13.5">
      <c r="A91">
        <v>747</v>
      </c>
      <c r="B91" t="s">
        <v>305</v>
      </c>
      <c r="C91" t="s">
        <v>306</v>
      </c>
      <c r="D91" t="s">
        <v>197</v>
      </c>
      <c r="E91">
        <v>19970304</v>
      </c>
      <c r="F91">
        <v>3</v>
      </c>
      <c r="H91">
        <f t="shared" si="2"/>
        <v>1</v>
      </c>
      <c r="I91" s="91" t="str">
        <f t="shared" si="3"/>
        <v>747男</v>
      </c>
    </row>
    <row r="92" spans="1:9" ht="13.5">
      <c r="A92">
        <v>733</v>
      </c>
      <c r="B92" t="s">
        <v>307</v>
      </c>
      <c r="C92" t="s">
        <v>308</v>
      </c>
      <c r="D92" t="s">
        <v>197</v>
      </c>
      <c r="E92">
        <v>19971104</v>
      </c>
      <c r="F92">
        <v>2</v>
      </c>
      <c r="H92">
        <f t="shared" si="2"/>
        <v>1</v>
      </c>
      <c r="I92" s="91" t="str">
        <f t="shared" si="3"/>
        <v>733男</v>
      </c>
    </row>
    <row r="93" spans="1:9" ht="13.5">
      <c r="A93">
        <v>734</v>
      </c>
      <c r="B93" t="s">
        <v>309</v>
      </c>
      <c r="C93" t="s">
        <v>310</v>
      </c>
      <c r="D93" t="s">
        <v>197</v>
      </c>
      <c r="E93">
        <v>19970720</v>
      </c>
      <c r="F93">
        <v>2</v>
      </c>
      <c r="H93">
        <f t="shared" si="2"/>
        <v>1</v>
      </c>
      <c r="I93" s="91" t="str">
        <f t="shared" si="3"/>
        <v>734男</v>
      </c>
    </row>
    <row r="94" spans="1:9" ht="13.5">
      <c r="A94">
        <v>725</v>
      </c>
      <c r="B94" t="s">
        <v>942</v>
      </c>
      <c r="C94" t="s">
        <v>943</v>
      </c>
      <c r="D94" t="s">
        <v>197</v>
      </c>
      <c r="E94">
        <v>19981112</v>
      </c>
      <c r="F94">
        <v>1</v>
      </c>
      <c r="H94">
        <f t="shared" si="2"/>
        <v>1</v>
      </c>
      <c r="I94" s="91" t="str">
        <f t="shared" si="3"/>
        <v>725男</v>
      </c>
    </row>
    <row r="95" spans="1:9" ht="13.5">
      <c r="A95">
        <v>731</v>
      </c>
      <c r="B95" t="s">
        <v>944</v>
      </c>
      <c r="C95" t="s">
        <v>945</v>
      </c>
      <c r="D95" t="s">
        <v>218</v>
      </c>
      <c r="E95">
        <v>19980916</v>
      </c>
      <c r="F95">
        <v>1</v>
      </c>
      <c r="H95">
        <f t="shared" si="2"/>
        <v>2</v>
      </c>
      <c r="I95" s="91" t="str">
        <f t="shared" si="3"/>
        <v>731女</v>
      </c>
    </row>
    <row r="96" spans="1:9" ht="13.5">
      <c r="A96">
        <v>741</v>
      </c>
      <c r="B96" t="s">
        <v>311</v>
      </c>
      <c r="C96" t="s">
        <v>312</v>
      </c>
      <c r="D96" t="s">
        <v>218</v>
      </c>
      <c r="E96">
        <v>19970613</v>
      </c>
      <c r="F96">
        <v>2</v>
      </c>
      <c r="H96">
        <f t="shared" si="2"/>
        <v>2</v>
      </c>
      <c r="I96" s="91" t="str">
        <f t="shared" si="3"/>
        <v>741女</v>
      </c>
    </row>
    <row r="97" spans="1:9" ht="13.5">
      <c r="A97">
        <v>737</v>
      </c>
      <c r="B97" t="s">
        <v>313</v>
      </c>
      <c r="C97" t="s">
        <v>314</v>
      </c>
      <c r="D97" t="s">
        <v>197</v>
      </c>
      <c r="E97">
        <v>19980326</v>
      </c>
      <c r="F97">
        <v>2</v>
      </c>
      <c r="H97">
        <f t="shared" si="2"/>
        <v>1</v>
      </c>
      <c r="I97" s="91" t="str">
        <f t="shared" si="3"/>
        <v>737男</v>
      </c>
    </row>
    <row r="98" spans="1:9" ht="13.5">
      <c r="A98">
        <v>738</v>
      </c>
      <c r="B98" t="s">
        <v>315</v>
      </c>
      <c r="C98" t="s">
        <v>316</v>
      </c>
      <c r="D98" t="s">
        <v>197</v>
      </c>
      <c r="E98">
        <v>19970703</v>
      </c>
      <c r="F98">
        <v>2</v>
      </c>
      <c r="H98">
        <f t="shared" si="2"/>
        <v>1</v>
      </c>
      <c r="I98" s="91" t="str">
        <f t="shared" si="3"/>
        <v>738男</v>
      </c>
    </row>
    <row r="99" spans="1:9" ht="13.5">
      <c r="A99">
        <v>740</v>
      </c>
      <c r="B99" t="s">
        <v>946</v>
      </c>
      <c r="C99" t="s">
        <v>947</v>
      </c>
      <c r="D99" t="s">
        <v>197</v>
      </c>
      <c r="E99">
        <v>19970724</v>
      </c>
      <c r="F99">
        <v>2</v>
      </c>
      <c r="H99">
        <f t="shared" si="2"/>
        <v>1</v>
      </c>
      <c r="I99" s="91" t="str">
        <f t="shared" si="3"/>
        <v>740男</v>
      </c>
    </row>
    <row r="100" spans="1:9" ht="13.5">
      <c r="A100">
        <v>726</v>
      </c>
      <c r="B100" t="s">
        <v>948</v>
      </c>
      <c r="C100" t="s">
        <v>949</v>
      </c>
      <c r="D100" t="s">
        <v>197</v>
      </c>
      <c r="E100">
        <v>19981112</v>
      </c>
      <c r="F100">
        <v>1</v>
      </c>
      <c r="H100">
        <f t="shared" si="2"/>
        <v>1</v>
      </c>
      <c r="I100" s="91" t="str">
        <f t="shared" si="3"/>
        <v>726男</v>
      </c>
    </row>
    <row r="101" spans="1:9" ht="13.5">
      <c r="A101">
        <v>727</v>
      </c>
      <c r="B101" t="s">
        <v>950</v>
      </c>
      <c r="C101" t="s">
        <v>951</v>
      </c>
      <c r="D101" t="s">
        <v>197</v>
      </c>
      <c r="E101">
        <v>19980506</v>
      </c>
      <c r="F101">
        <v>1</v>
      </c>
      <c r="H101">
        <f t="shared" si="2"/>
        <v>1</v>
      </c>
      <c r="I101" s="91" t="str">
        <f t="shared" si="3"/>
        <v>727男</v>
      </c>
    </row>
    <row r="102" spans="1:9" ht="13.5">
      <c r="A102">
        <v>722</v>
      </c>
      <c r="B102" t="s">
        <v>952</v>
      </c>
      <c r="C102" t="s">
        <v>953</v>
      </c>
      <c r="D102" t="s">
        <v>197</v>
      </c>
      <c r="E102">
        <v>19980925</v>
      </c>
      <c r="F102">
        <v>1</v>
      </c>
      <c r="H102">
        <f t="shared" si="2"/>
        <v>1</v>
      </c>
      <c r="I102" s="91" t="str">
        <f t="shared" si="3"/>
        <v>722男</v>
      </c>
    </row>
    <row r="103" spans="1:9" ht="13.5">
      <c r="A103">
        <v>745</v>
      </c>
      <c r="B103" t="s">
        <v>317</v>
      </c>
      <c r="C103" t="s">
        <v>318</v>
      </c>
      <c r="D103" t="s">
        <v>218</v>
      </c>
      <c r="E103">
        <v>19961221</v>
      </c>
      <c r="F103">
        <v>3</v>
      </c>
      <c r="H103">
        <f t="shared" si="2"/>
        <v>2</v>
      </c>
      <c r="I103" s="91" t="str">
        <f t="shared" si="3"/>
        <v>745女</v>
      </c>
    </row>
    <row r="104" spans="1:9" ht="13.5">
      <c r="A104">
        <v>732</v>
      </c>
      <c r="B104" t="s">
        <v>319</v>
      </c>
      <c r="C104" t="s">
        <v>320</v>
      </c>
      <c r="D104" t="s">
        <v>197</v>
      </c>
      <c r="E104">
        <v>19970702</v>
      </c>
      <c r="F104">
        <v>2</v>
      </c>
      <c r="H104">
        <f t="shared" si="2"/>
        <v>1</v>
      </c>
      <c r="I104" s="91" t="str">
        <f t="shared" si="3"/>
        <v>732男</v>
      </c>
    </row>
    <row r="105" spans="1:9" ht="13.5">
      <c r="A105">
        <v>720</v>
      </c>
      <c r="B105" t="s">
        <v>321</v>
      </c>
      <c r="C105" t="s">
        <v>322</v>
      </c>
      <c r="D105" t="s">
        <v>197</v>
      </c>
      <c r="E105">
        <v>19970121</v>
      </c>
      <c r="F105">
        <v>3</v>
      </c>
      <c r="H105">
        <f t="shared" si="2"/>
        <v>1</v>
      </c>
      <c r="I105" s="91" t="str">
        <f t="shared" si="3"/>
        <v>720男</v>
      </c>
    </row>
    <row r="106" spans="1:9" ht="13.5">
      <c r="A106">
        <v>723</v>
      </c>
      <c r="B106" t="s">
        <v>954</v>
      </c>
      <c r="C106" t="s">
        <v>955</v>
      </c>
      <c r="D106" t="s">
        <v>197</v>
      </c>
      <c r="E106">
        <v>19980612</v>
      </c>
      <c r="F106">
        <v>1</v>
      </c>
      <c r="H106">
        <f t="shared" si="2"/>
        <v>1</v>
      </c>
      <c r="I106" s="91" t="str">
        <f t="shared" si="3"/>
        <v>723男</v>
      </c>
    </row>
    <row r="107" spans="1:9" ht="13.5">
      <c r="A107">
        <v>732</v>
      </c>
      <c r="B107" t="s">
        <v>956</v>
      </c>
      <c r="C107" t="s">
        <v>957</v>
      </c>
      <c r="D107" t="s">
        <v>218</v>
      </c>
      <c r="E107">
        <v>19981118</v>
      </c>
      <c r="F107">
        <v>1</v>
      </c>
      <c r="H107">
        <f t="shared" si="2"/>
        <v>2</v>
      </c>
      <c r="I107" s="91" t="str">
        <f t="shared" si="3"/>
        <v>732女</v>
      </c>
    </row>
    <row r="108" spans="1:9" ht="13.5">
      <c r="A108">
        <v>745</v>
      </c>
      <c r="B108" t="s">
        <v>323</v>
      </c>
      <c r="C108" t="s">
        <v>324</v>
      </c>
      <c r="D108" t="s">
        <v>197</v>
      </c>
      <c r="E108">
        <v>19960822</v>
      </c>
      <c r="F108">
        <v>3</v>
      </c>
      <c r="H108">
        <f t="shared" si="2"/>
        <v>1</v>
      </c>
      <c r="I108" s="91" t="str">
        <f t="shared" si="3"/>
        <v>745男</v>
      </c>
    </row>
    <row r="109" spans="1:9" ht="13.5">
      <c r="A109">
        <v>735</v>
      </c>
      <c r="B109" t="s">
        <v>325</v>
      </c>
      <c r="C109" t="s">
        <v>326</v>
      </c>
      <c r="D109" t="s">
        <v>197</v>
      </c>
      <c r="E109">
        <v>19971220</v>
      </c>
      <c r="F109">
        <v>2</v>
      </c>
      <c r="H109">
        <f t="shared" si="2"/>
        <v>1</v>
      </c>
      <c r="I109" s="91" t="str">
        <f t="shared" si="3"/>
        <v>735男</v>
      </c>
    </row>
    <row r="110" spans="1:9" ht="13.5">
      <c r="A110">
        <v>746</v>
      </c>
      <c r="B110" t="s">
        <v>327</v>
      </c>
      <c r="C110" t="s">
        <v>328</v>
      </c>
      <c r="D110" t="s">
        <v>197</v>
      </c>
      <c r="E110">
        <v>19960422</v>
      </c>
      <c r="F110">
        <v>3</v>
      </c>
      <c r="H110">
        <f t="shared" si="2"/>
        <v>1</v>
      </c>
      <c r="I110" s="91" t="str">
        <f t="shared" si="3"/>
        <v>746男</v>
      </c>
    </row>
    <row r="111" spans="1:9" ht="13.5">
      <c r="A111">
        <v>703</v>
      </c>
      <c r="B111" t="s">
        <v>958</v>
      </c>
      <c r="C111" t="s">
        <v>959</v>
      </c>
      <c r="D111" t="s">
        <v>197</v>
      </c>
      <c r="E111">
        <v>19980615</v>
      </c>
      <c r="F111">
        <v>1</v>
      </c>
      <c r="H111">
        <f t="shared" si="2"/>
        <v>1</v>
      </c>
      <c r="I111" s="91" t="str">
        <f t="shared" si="3"/>
        <v>703男</v>
      </c>
    </row>
    <row r="112" spans="1:9" ht="13.5">
      <c r="A112">
        <v>702</v>
      </c>
      <c r="B112" t="s">
        <v>960</v>
      </c>
      <c r="C112" t="s">
        <v>961</v>
      </c>
      <c r="D112" t="s">
        <v>197</v>
      </c>
      <c r="E112">
        <v>19980611</v>
      </c>
      <c r="F112">
        <v>1</v>
      </c>
      <c r="H112">
        <f t="shared" si="2"/>
        <v>1</v>
      </c>
      <c r="I112" s="91" t="str">
        <f t="shared" si="3"/>
        <v>702男</v>
      </c>
    </row>
    <row r="113" spans="1:9" ht="13.5">
      <c r="A113">
        <v>911</v>
      </c>
      <c r="B113" t="s">
        <v>962</v>
      </c>
      <c r="C113" t="s">
        <v>963</v>
      </c>
      <c r="D113" t="s">
        <v>218</v>
      </c>
      <c r="E113">
        <v>19971218</v>
      </c>
      <c r="F113">
        <v>2</v>
      </c>
      <c r="H113">
        <f t="shared" si="2"/>
        <v>2</v>
      </c>
      <c r="I113" s="91" t="str">
        <f t="shared" si="3"/>
        <v>911女</v>
      </c>
    </row>
    <row r="114" spans="1:9" ht="13.5">
      <c r="A114">
        <v>912</v>
      </c>
      <c r="B114" t="s">
        <v>964</v>
      </c>
      <c r="C114" t="s">
        <v>965</v>
      </c>
      <c r="D114" t="s">
        <v>218</v>
      </c>
      <c r="E114">
        <v>19980813</v>
      </c>
      <c r="F114">
        <v>1</v>
      </c>
      <c r="H114">
        <f t="shared" si="2"/>
        <v>2</v>
      </c>
      <c r="I114" s="91" t="str">
        <f t="shared" si="3"/>
        <v>912女</v>
      </c>
    </row>
    <row r="115" spans="1:9" ht="13.5">
      <c r="A115">
        <v>910</v>
      </c>
      <c r="B115" t="s">
        <v>331</v>
      </c>
      <c r="C115" t="s">
        <v>332</v>
      </c>
      <c r="D115" t="s">
        <v>218</v>
      </c>
      <c r="E115">
        <v>19980204</v>
      </c>
      <c r="F115">
        <v>2</v>
      </c>
      <c r="H115">
        <f t="shared" si="2"/>
        <v>2</v>
      </c>
      <c r="I115" s="91" t="str">
        <f t="shared" si="3"/>
        <v>910女</v>
      </c>
    </row>
    <row r="116" spans="1:9" ht="13.5">
      <c r="A116">
        <v>916</v>
      </c>
      <c r="B116" t="s">
        <v>333</v>
      </c>
      <c r="C116" t="s">
        <v>334</v>
      </c>
      <c r="D116" t="s">
        <v>197</v>
      </c>
      <c r="E116">
        <v>19970122</v>
      </c>
      <c r="F116">
        <v>3</v>
      </c>
      <c r="H116">
        <f t="shared" si="2"/>
        <v>1</v>
      </c>
      <c r="I116" s="91" t="str">
        <f t="shared" si="3"/>
        <v>916男</v>
      </c>
    </row>
    <row r="117" spans="1:9" ht="13.5">
      <c r="A117">
        <v>1078</v>
      </c>
      <c r="B117" t="s">
        <v>335</v>
      </c>
      <c r="C117" t="s">
        <v>336</v>
      </c>
      <c r="D117" t="s">
        <v>197</v>
      </c>
      <c r="E117">
        <v>19971012</v>
      </c>
      <c r="F117">
        <v>2</v>
      </c>
      <c r="H117">
        <f t="shared" si="2"/>
        <v>1</v>
      </c>
      <c r="I117" s="91" t="str">
        <f t="shared" si="3"/>
        <v>1078男</v>
      </c>
    </row>
    <row r="118" spans="1:9" ht="13.5">
      <c r="A118">
        <v>1082</v>
      </c>
      <c r="B118" t="s">
        <v>966</v>
      </c>
      <c r="C118" t="s">
        <v>967</v>
      </c>
      <c r="D118" t="s">
        <v>197</v>
      </c>
      <c r="E118">
        <v>19971112</v>
      </c>
      <c r="F118">
        <v>2</v>
      </c>
      <c r="H118">
        <f t="shared" si="2"/>
        <v>1</v>
      </c>
      <c r="I118" s="91" t="str">
        <f t="shared" si="3"/>
        <v>1082男</v>
      </c>
    </row>
    <row r="119" spans="1:9" ht="13.5">
      <c r="A119">
        <v>1083</v>
      </c>
      <c r="B119" t="s">
        <v>968</v>
      </c>
      <c r="C119" t="s">
        <v>969</v>
      </c>
      <c r="D119" t="s">
        <v>197</v>
      </c>
      <c r="E119">
        <v>19980818</v>
      </c>
      <c r="F119">
        <v>1</v>
      </c>
      <c r="H119">
        <f t="shared" si="2"/>
        <v>1</v>
      </c>
      <c r="I119" s="91" t="str">
        <f t="shared" si="3"/>
        <v>1083男</v>
      </c>
    </row>
    <row r="120" spans="1:9" ht="13.5">
      <c r="A120">
        <v>1075</v>
      </c>
      <c r="B120" t="s">
        <v>337</v>
      </c>
      <c r="C120" t="s">
        <v>338</v>
      </c>
      <c r="D120" t="s">
        <v>197</v>
      </c>
      <c r="E120">
        <v>19960830</v>
      </c>
      <c r="F120">
        <v>3</v>
      </c>
      <c r="H120">
        <f t="shared" si="2"/>
        <v>1</v>
      </c>
      <c r="I120" s="91" t="str">
        <f t="shared" si="3"/>
        <v>1075男</v>
      </c>
    </row>
    <row r="121" spans="1:9" ht="13.5">
      <c r="A121">
        <v>1084</v>
      </c>
      <c r="B121" t="s">
        <v>970</v>
      </c>
      <c r="C121" t="s">
        <v>971</v>
      </c>
      <c r="D121" t="s">
        <v>197</v>
      </c>
      <c r="E121">
        <v>19980715</v>
      </c>
      <c r="F121">
        <v>1</v>
      </c>
      <c r="H121">
        <f t="shared" si="2"/>
        <v>1</v>
      </c>
      <c r="I121" s="91" t="str">
        <f t="shared" si="3"/>
        <v>1084男</v>
      </c>
    </row>
    <row r="122" spans="1:9" ht="13.5">
      <c r="A122">
        <v>1088</v>
      </c>
      <c r="B122" t="s">
        <v>972</v>
      </c>
      <c r="C122" t="s">
        <v>973</v>
      </c>
      <c r="D122" t="s">
        <v>218</v>
      </c>
      <c r="E122">
        <v>19981124</v>
      </c>
      <c r="F122">
        <v>1</v>
      </c>
      <c r="H122">
        <f t="shared" si="2"/>
        <v>2</v>
      </c>
      <c r="I122" s="91" t="str">
        <f t="shared" si="3"/>
        <v>1088女</v>
      </c>
    </row>
    <row r="123" spans="1:9" ht="13.5">
      <c r="A123">
        <v>1080</v>
      </c>
      <c r="B123" t="s">
        <v>339</v>
      </c>
      <c r="C123" t="s">
        <v>340</v>
      </c>
      <c r="D123" t="s">
        <v>197</v>
      </c>
      <c r="E123">
        <v>19970506</v>
      </c>
      <c r="F123">
        <v>2</v>
      </c>
      <c r="H123">
        <f t="shared" si="2"/>
        <v>1</v>
      </c>
      <c r="I123" s="91" t="str">
        <f t="shared" si="3"/>
        <v>1080男</v>
      </c>
    </row>
    <row r="124" spans="1:9" ht="13.5">
      <c r="A124">
        <v>1081</v>
      </c>
      <c r="B124" t="s">
        <v>974</v>
      </c>
      <c r="C124" t="s">
        <v>975</v>
      </c>
      <c r="D124" t="s">
        <v>197</v>
      </c>
      <c r="E124">
        <v>19970711</v>
      </c>
      <c r="F124">
        <v>2</v>
      </c>
      <c r="H124">
        <f t="shared" si="2"/>
        <v>1</v>
      </c>
      <c r="I124" s="91" t="str">
        <f t="shared" si="3"/>
        <v>1081男</v>
      </c>
    </row>
    <row r="125" spans="1:9" ht="13.5">
      <c r="A125">
        <v>1085</v>
      </c>
      <c r="B125" t="s">
        <v>976</v>
      </c>
      <c r="C125" t="s">
        <v>977</v>
      </c>
      <c r="D125" t="s">
        <v>197</v>
      </c>
      <c r="E125">
        <v>19990313</v>
      </c>
      <c r="F125">
        <v>1</v>
      </c>
      <c r="H125">
        <f t="shared" si="2"/>
        <v>1</v>
      </c>
      <c r="I125" s="91" t="str">
        <f t="shared" si="3"/>
        <v>1085男</v>
      </c>
    </row>
    <row r="126" spans="1:9" ht="13.5">
      <c r="A126">
        <v>1086</v>
      </c>
      <c r="B126" t="s">
        <v>978</v>
      </c>
      <c r="C126" t="s">
        <v>979</v>
      </c>
      <c r="D126" t="s">
        <v>197</v>
      </c>
      <c r="E126">
        <v>19980917</v>
      </c>
      <c r="F126">
        <v>1</v>
      </c>
      <c r="H126">
        <f t="shared" si="2"/>
        <v>1</v>
      </c>
      <c r="I126" s="91" t="str">
        <f t="shared" si="3"/>
        <v>1086男</v>
      </c>
    </row>
    <row r="127" spans="1:9" ht="13.5">
      <c r="A127">
        <v>1076</v>
      </c>
      <c r="B127" t="s">
        <v>341</v>
      </c>
      <c r="C127" t="s">
        <v>342</v>
      </c>
      <c r="D127" t="s">
        <v>197</v>
      </c>
      <c r="E127">
        <v>19970126</v>
      </c>
      <c r="F127">
        <v>3</v>
      </c>
      <c r="H127">
        <f t="shared" si="2"/>
        <v>1</v>
      </c>
      <c r="I127" s="91" t="str">
        <f t="shared" si="3"/>
        <v>1076男</v>
      </c>
    </row>
    <row r="128" spans="1:9" ht="13.5">
      <c r="A128">
        <v>1079</v>
      </c>
      <c r="B128" t="s">
        <v>343</v>
      </c>
      <c r="C128" t="s">
        <v>344</v>
      </c>
      <c r="D128" t="s">
        <v>197</v>
      </c>
      <c r="E128">
        <v>19971019</v>
      </c>
      <c r="F128">
        <v>2</v>
      </c>
      <c r="H128">
        <f t="shared" si="2"/>
        <v>1</v>
      </c>
      <c r="I128" s="91" t="str">
        <f t="shared" si="3"/>
        <v>1079男</v>
      </c>
    </row>
    <row r="129" spans="1:9" ht="13.5">
      <c r="A129">
        <v>1087</v>
      </c>
      <c r="B129" t="s">
        <v>980</v>
      </c>
      <c r="C129" t="s">
        <v>981</v>
      </c>
      <c r="D129" t="s">
        <v>197</v>
      </c>
      <c r="E129">
        <v>19980705</v>
      </c>
      <c r="F129">
        <v>1</v>
      </c>
      <c r="H129">
        <f t="shared" si="2"/>
        <v>1</v>
      </c>
      <c r="I129" s="91" t="str">
        <f t="shared" si="3"/>
        <v>1087男</v>
      </c>
    </row>
    <row r="130" spans="1:9" ht="13.5">
      <c r="A130">
        <v>1077</v>
      </c>
      <c r="B130" t="s">
        <v>345</v>
      </c>
      <c r="C130" t="s">
        <v>346</v>
      </c>
      <c r="D130" t="s">
        <v>197</v>
      </c>
      <c r="E130">
        <v>19960803</v>
      </c>
      <c r="F130">
        <v>3</v>
      </c>
      <c r="H130">
        <f t="shared" si="2"/>
        <v>1</v>
      </c>
      <c r="I130" s="91" t="str">
        <f t="shared" si="3"/>
        <v>1077男</v>
      </c>
    </row>
    <row r="131" spans="1:9" ht="13.5">
      <c r="A131">
        <v>1040</v>
      </c>
      <c r="B131" t="s">
        <v>982</v>
      </c>
      <c r="C131" t="s">
        <v>983</v>
      </c>
      <c r="D131" t="s">
        <v>197</v>
      </c>
      <c r="E131">
        <v>19980522</v>
      </c>
      <c r="F131">
        <v>1</v>
      </c>
      <c r="H131">
        <f aca="true" t="shared" si="4" ref="H131:H194">IF(D131="男",1,2)</f>
        <v>1</v>
      </c>
      <c r="I131" s="91" t="str">
        <f aca="true" t="shared" si="5" ref="I131:I194">A131&amp;D131</f>
        <v>1040男</v>
      </c>
    </row>
    <row r="132" spans="1:9" ht="13.5">
      <c r="A132">
        <v>1050</v>
      </c>
      <c r="B132" t="s">
        <v>984</v>
      </c>
      <c r="C132" t="s">
        <v>985</v>
      </c>
      <c r="D132" t="s">
        <v>218</v>
      </c>
      <c r="E132">
        <v>19980427</v>
      </c>
      <c r="F132">
        <v>1</v>
      </c>
      <c r="H132">
        <f t="shared" si="4"/>
        <v>2</v>
      </c>
      <c r="I132" s="91" t="str">
        <f t="shared" si="5"/>
        <v>1050女</v>
      </c>
    </row>
    <row r="133" spans="1:9" ht="13.5">
      <c r="A133">
        <v>1041</v>
      </c>
      <c r="B133" t="s">
        <v>347</v>
      </c>
      <c r="C133" t="s">
        <v>348</v>
      </c>
      <c r="D133" t="s">
        <v>218</v>
      </c>
      <c r="E133">
        <v>19960511</v>
      </c>
      <c r="F133">
        <v>3</v>
      </c>
      <c r="H133">
        <f t="shared" si="4"/>
        <v>2</v>
      </c>
      <c r="I133" s="91" t="str">
        <f t="shared" si="5"/>
        <v>1041女</v>
      </c>
    </row>
    <row r="134" spans="1:9" ht="13.5">
      <c r="A134">
        <v>1039</v>
      </c>
      <c r="B134" t="s">
        <v>986</v>
      </c>
      <c r="C134" t="s">
        <v>987</v>
      </c>
      <c r="D134" t="s">
        <v>197</v>
      </c>
      <c r="E134">
        <v>19980508</v>
      </c>
      <c r="F134">
        <v>1</v>
      </c>
      <c r="H134">
        <f t="shared" si="4"/>
        <v>1</v>
      </c>
      <c r="I134" s="91" t="str">
        <f t="shared" si="5"/>
        <v>1039男</v>
      </c>
    </row>
    <row r="135" spans="1:9" ht="13.5">
      <c r="A135">
        <v>1035</v>
      </c>
      <c r="B135" t="s">
        <v>349</v>
      </c>
      <c r="C135" t="s">
        <v>350</v>
      </c>
      <c r="D135" t="s">
        <v>197</v>
      </c>
      <c r="E135">
        <v>19970616</v>
      </c>
      <c r="F135">
        <v>2</v>
      </c>
      <c r="H135">
        <f t="shared" si="4"/>
        <v>1</v>
      </c>
      <c r="I135" s="91" t="str">
        <f t="shared" si="5"/>
        <v>1035男</v>
      </c>
    </row>
    <row r="136" spans="1:9" ht="13.5">
      <c r="A136">
        <v>1067</v>
      </c>
      <c r="B136" t="s">
        <v>351</v>
      </c>
      <c r="C136" t="s">
        <v>352</v>
      </c>
      <c r="D136" t="s">
        <v>197</v>
      </c>
      <c r="E136">
        <v>19971012</v>
      </c>
      <c r="F136">
        <v>2</v>
      </c>
      <c r="H136">
        <f t="shared" si="4"/>
        <v>1</v>
      </c>
      <c r="I136" s="91" t="str">
        <f t="shared" si="5"/>
        <v>1067男</v>
      </c>
    </row>
    <row r="137" spans="1:9" ht="13.5">
      <c r="A137">
        <v>1037</v>
      </c>
      <c r="B137" t="s">
        <v>353</v>
      </c>
      <c r="C137" t="s">
        <v>354</v>
      </c>
      <c r="D137" t="s">
        <v>197</v>
      </c>
      <c r="E137">
        <v>19970905</v>
      </c>
      <c r="F137">
        <v>2</v>
      </c>
      <c r="H137">
        <f t="shared" si="4"/>
        <v>1</v>
      </c>
      <c r="I137" s="91" t="str">
        <f t="shared" si="5"/>
        <v>1037男</v>
      </c>
    </row>
    <row r="138" spans="1:9" ht="13.5">
      <c r="A138">
        <v>1069</v>
      </c>
      <c r="B138" t="s">
        <v>355</v>
      </c>
      <c r="C138" t="s">
        <v>356</v>
      </c>
      <c r="D138" t="s">
        <v>197</v>
      </c>
      <c r="E138">
        <v>19980111</v>
      </c>
      <c r="F138">
        <v>2</v>
      </c>
      <c r="H138">
        <f t="shared" si="4"/>
        <v>1</v>
      </c>
      <c r="I138" s="91" t="str">
        <f t="shared" si="5"/>
        <v>1069男</v>
      </c>
    </row>
    <row r="139" spans="1:9" ht="13.5">
      <c r="A139">
        <v>1047</v>
      </c>
      <c r="B139" t="s">
        <v>988</v>
      </c>
      <c r="C139" t="s">
        <v>989</v>
      </c>
      <c r="D139" t="s">
        <v>218</v>
      </c>
      <c r="E139">
        <v>19981023</v>
      </c>
      <c r="F139">
        <v>1</v>
      </c>
      <c r="H139">
        <f t="shared" si="4"/>
        <v>2</v>
      </c>
      <c r="I139" s="91" t="str">
        <f t="shared" si="5"/>
        <v>1047女</v>
      </c>
    </row>
    <row r="140" spans="1:9" ht="13.5">
      <c r="A140">
        <v>1045</v>
      </c>
      <c r="B140" t="s">
        <v>990</v>
      </c>
      <c r="C140" t="s">
        <v>991</v>
      </c>
      <c r="D140" t="s">
        <v>218</v>
      </c>
      <c r="E140">
        <v>19980920</v>
      </c>
      <c r="F140">
        <v>1</v>
      </c>
      <c r="H140">
        <f t="shared" si="4"/>
        <v>2</v>
      </c>
      <c r="I140" s="91" t="str">
        <f t="shared" si="5"/>
        <v>1045女</v>
      </c>
    </row>
    <row r="141" spans="1:9" ht="13.5">
      <c r="A141">
        <v>1033</v>
      </c>
      <c r="B141" t="s">
        <v>357</v>
      </c>
      <c r="C141" t="s">
        <v>358</v>
      </c>
      <c r="D141" t="s">
        <v>197</v>
      </c>
      <c r="E141">
        <v>19971214</v>
      </c>
      <c r="F141">
        <v>2</v>
      </c>
      <c r="H141">
        <f t="shared" si="4"/>
        <v>1</v>
      </c>
      <c r="I141" s="91" t="str">
        <f t="shared" si="5"/>
        <v>1033男</v>
      </c>
    </row>
    <row r="142" spans="1:9" ht="13.5">
      <c r="A142">
        <v>1066</v>
      </c>
      <c r="B142" t="s">
        <v>359</v>
      </c>
      <c r="C142" t="s">
        <v>360</v>
      </c>
      <c r="D142" t="s">
        <v>197</v>
      </c>
      <c r="E142">
        <v>19960405</v>
      </c>
      <c r="F142">
        <v>3</v>
      </c>
      <c r="H142">
        <f t="shared" si="4"/>
        <v>1</v>
      </c>
      <c r="I142" s="91" t="str">
        <f t="shared" si="5"/>
        <v>1066男</v>
      </c>
    </row>
    <row r="143" spans="1:9" ht="13.5">
      <c r="A143">
        <v>1045</v>
      </c>
      <c r="B143" t="s">
        <v>992</v>
      </c>
      <c r="C143" t="s">
        <v>993</v>
      </c>
      <c r="D143" t="s">
        <v>197</v>
      </c>
      <c r="E143">
        <v>19980404</v>
      </c>
      <c r="F143">
        <v>1</v>
      </c>
      <c r="H143">
        <f t="shared" si="4"/>
        <v>1</v>
      </c>
      <c r="I143" s="91" t="str">
        <f t="shared" si="5"/>
        <v>1045男</v>
      </c>
    </row>
    <row r="144" spans="1:9" ht="13.5">
      <c r="A144">
        <v>1032</v>
      </c>
      <c r="B144" t="s">
        <v>361</v>
      </c>
      <c r="C144" t="s">
        <v>362</v>
      </c>
      <c r="D144" t="s">
        <v>197</v>
      </c>
      <c r="E144">
        <v>19970620</v>
      </c>
      <c r="F144">
        <v>2</v>
      </c>
      <c r="H144">
        <f t="shared" si="4"/>
        <v>1</v>
      </c>
      <c r="I144" s="91" t="str">
        <f t="shared" si="5"/>
        <v>1032男</v>
      </c>
    </row>
    <row r="145" spans="1:9" ht="13.5">
      <c r="A145">
        <v>1046</v>
      </c>
      <c r="B145" t="s">
        <v>994</v>
      </c>
      <c r="C145" t="s">
        <v>995</v>
      </c>
      <c r="D145" t="s">
        <v>218</v>
      </c>
      <c r="E145">
        <v>19990109</v>
      </c>
      <c r="F145">
        <v>1</v>
      </c>
      <c r="H145">
        <f t="shared" si="4"/>
        <v>2</v>
      </c>
      <c r="I145" s="91" t="str">
        <f t="shared" si="5"/>
        <v>1046女</v>
      </c>
    </row>
    <row r="146" spans="1:9" ht="13.5">
      <c r="A146">
        <v>1034</v>
      </c>
      <c r="B146" t="s">
        <v>363</v>
      </c>
      <c r="C146" t="s">
        <v>364</v>
      </c>
      <c r="D146" t="s">
        <v>197</v>
      </c>
      <c r="E146">
        <v>19970826</v>
      </c>
      <c r="F146">
        <v>2</v>
      </c>
      <c r="H146">
        <f t="shared" si="4"/>
        <v>1</v>
      </c>
      <c r="I146" s="91" t="str">
        <f t="shared" si="5"/>
        <v>1034男</v>
      </c>
    </row>
    <row r="147" spans="1:9" ht="13.5">
      <c r="A147">
        <v>1031</v>
      </c>
      <c r="B147" t="s">
        <v>365</v>
      </c>
      <c r="C147" t="s">
        <v>366</v>
      </c>
      <c r="D147" t="s">
        <v>197</v>
      </c>
      <c r="E147">
        <v>19970801</v>
      </c>
      <c r="F147">
        <v>2</v>
      </c>
      <c r="H147">
        <f t="shared" si="4"/>
        <v>1</v>
      </c>
      <c r="I147" s="91" t="str">
        <f t="shared" si="5"/>
        <v>1031男</v>
      </c>
    </row>
    <row r="148" spans="1:9" ht="13.5">
      <c r="A148">
        <v>1059</v>
      </c>
      <c r="B148" t="s">
        <v>367</v>
      </c>
      <c r="C148" t="s">
        <v>368</v>
      </c>
      <c r="D148" t="s">
        <v>197</v>
      </c>
      <c r="E148">
        <v>19960903</v>
      </c>
      <c r="F148">
        <v>3</v>
      </c>
      <c r="H148">
        <f t="shared" si="4"/>
        <v>1</v>
      </c>
      <c r="I148" s="91" t="str">
        <f t="shared" si="5"/>
        <v>1059男</v>
      </c>
    </row>
    <row r="149" spans="1:9" ht="13.5">
      <c r="A149">
        <v>1063</v>
      </c>
      <c r="B149" t="s">
        <v>369</v>
      </c>
      <c r="C149" t="s">
        <v>370</v>
      </c>
      <c r="D149" t="s">
        <v>197</v>
      </c>
      <c r="E149">
        <v>19960527</v>
      </c>
      <c r="F149">
        <v>3</v>
      </c>
      <c r="H149">
        <f t="shared" si="4"/>
        <v>1</v>
      </c>
      <c r="I149" s="91" t="str">
        <f t="shared" si="5"/>
        <v>1063男</v>
      </c>
    </row>
    <row r="150" spans="1:9" ht="13.5">
      <c r="A150">
        <v>1048</v>
      </c>
      <c r="B150" t="s">
        <v>996</v>
      </c>
      <c r="C150" t="s">
        <v>997</v>
      </c>
      <c r="D150" t="s">
        <v>218</v>
      </c>
      <c r="E150">
        <v>19980409</v>
      </c>
      <c r="F150">
        <v>1</v>
      </c>
      <c r="H150">
        <f t="shared" si="4"/>
        <v>2</v>
      </c>
      <c r="I150" s="91" t="str">
        <f t="shared" si="5"/>
        <v>1048女</v>
      </c>
    </row>
    <row r="151" spans="1:9" ht="13.5">
      <c r="A151">
        <v>1052</v>
      </c>
      <c r="B151" t="s">
        <v>998</v>
      </c>
      <c r="C151" t="s">
        <v>999</v>
      </c>
      <c r="D151" t="s">
        <v>218</v>
      </c>
      <c r="E151">
        <v>19980627</v>
      </c>
      <c r="F151">
        <v>1</v>
      </c>
      <c r="H151">
        <f t="shared" si="4"/>
        <v>2</v>
      </c>
      <c r="I151" s="91" t="str">
        <f t="shared" si="5"/>
        <v>1052女</v>
      </c>
    </row>
    <row r="152" spans="1:9" ht="13.5">
      <c r="A152">
        <v>1046</v>
      </c>
      <c r="B152" t="s">
        <v>1000</v>
      </c>
      <c r="C152" t="s">
        <v>1001</v>
      </c>
      <c r="D152" t="s">
        <v>197</v>
      </c>
      <c r="E152">
        <v>19990107</v>
      </c>
      <c r="F152">
        <v>1</v>
      </c>
      <c r="H152">
        <f t="shared" si="4"/>
        <v>1</v>
      </c>
      <c r="I152" s="91" t="str">
        <f t="shared" si="5"/>
        <v>1046男</v>
      </c>
    </row>
    <row r="153" spans="1:9" ht="13.5">
      <c r="A153">
        <v>1036</v>
      </c>
      <c r="B153" t="s">
        <v>371</v>
      </c>
      <c r="C153" t="s">
        <v>372</v>
      </c>
      <c r="D153" t="s">
        <v>197</v>
      </c>
      <c r="E153">
        <v>19980326</v>
      </c>
      <c r="F153">
        <v>2</v>
      </c>
      <c r="H153">
        <f t="shared" si="4"/>
        <v>1</v>
      </c>
      <c r="I153" s="91" t="str">
        <f t="shared" si="5"/>
        <v>1036男</v>
      </c>
    </row>
    <row r="154" spans="1:9" ht="13.5">
      <c r="A154">
        <v>1037</v>
      </c>
      <c r="B154" t="s">
        <v>373</v>
      </c>
      <c r="C154" t="s">
        <v>374</v>
      </c>
      <c r="D154" t="s">
        <v>218</v>
      </c>
      <c r="E154">
        <v>19960829</v>
      </c>
      <c r="F154">
        <v>3</v>
      </c>
      <c r="H154">
        <f t="shared" si="4"/>
        <v>2</v>
      </c>
      <c r="I154" s="91" t="str">
        <f t="shared" si="5"/>
        <v>1037女</v>
      </c>
    </row>
    <row r="155" spans="1:9" ht="13.5">
      <c r="A155">
        <v>1062</v>
      </c>
      <c r="B155" t="s">
        <v>375</v>
      </c>
      <c r="C155" t="s">
        <v>376</v>
      </c>
      <c r="D155" t="s">
        <v>197</v>
      </c>
      <c r="E155">
        <v>19961121</v>
      </c>
      <c r="F155">
        <v>3</v>
      </c>
      <c r="H155">
        <f t="shared" si="4"/>
        <v>1</v>
      </c>
      <c r="I155" s="91" t="str">
        <f t="shared" si="5"/>
        <v>1062男</v>
      </c>
    </row>
    <row r="156" spans="1:9" ht="13.5">
      <c r="A156">
        <v>1051</v>
      </c>
      <c r="B156" t="s">
        <v>1002</v>
      </c>
      <c r="C156" t="s">
        <v>1003</v>
      </c>
      <c r="D156" t="s">
        <v>218</v>
      </c>
      <c r="E156">
        <v>19980507</v>
      </c>
      <c r="F156">
        <v>1</v>
      </c>
      <c r="H156">
        <f t="shared" si="4"/>
        <v>2</v>
      </c>
      <c r="I156" s="91" t="str">
        <f t="shared" si="5"/>
        <v>1051女</v>
      </c>
    </row>
    <row r="157" spans="1:9" ht="13.5">
      <c r="A157">
        <v>1040</v>
      </c>
      <c r="B157" t="s">
        <v>377</v>
      </c>
      <c r="C157" t="s">
        <v>378</v>
      </c>
      <c r="D157" t="s">
        <v>218</v>
      </c>
      <c r="E157">
        <v>19960928</v>
      </c>
      <c r="F157">
        <v>3</v>
      </c>
      <c r="H157">
        <f t="shared" si="4"/>
        <v>2</v>
      </c>
      <c r="I157" s="91" t="str">
        <f t="shared" si="5"/>
        <v>1040女</v>
      </c>
    </row>
    <row r="158" spans="1:9" ht="13.5">
      <c r="A158">
        <v>1030</v>
      </c>
      <c r="B158" t="s">
        <v>379</v>
      </c>
      <c r="C158" t="s">
        <v>380</v>
      </c>
      <c r="D158" t="s">
        <v>197</v>
      </c>
      <c r="E158">
        <v>19970926</v>
      </c>
      <c r="F158">
        <v>2</v>
      </c>
      <c r="H158">
        <f t="shared" si="4"/>
        <v>1</v>
      </c>
      <c r="I158" s="91" t="str">
        <f t="shared" si="5"/>
        <v>1030男</v>
      </c>
    </row>
    <row r="159" spans="1:9" ht="13.5">
      <c r="A159">
        <v>1043</v>
      </c>
      <c r="B159" t="s">
        <v>1004</v>
      </c>
      <c r="C159" t="s">
        <v>1005</v>
      </c>
      <c r="D159" t="s">
        <v>197</v>
      </c>
      <c r="E159">
        <v>19980912</v>
      </c>
      <c r="F159">
        <v>1</v>
      </c>
      <c r="H159">
        <f t="shared" si="4"/>
        <v>1</v>
      </c>
      <c r="I159" s="91" t="str">
        <f t="shared" si="5"/>
        <v>1043男</v>
      </c>
    </row>
    <row r="160" spans="1:9" ht="13.5">
      <c r="A160">
        <v>1041</v>
      </c>
      <c r="B160" t="s">
        <v>1006</v>
      </c>
      <c r="C160" t="s">
        <v>1007</v>
      </c>
      <c r="D160" t="s">
        <v>197</v>
      </c>
      <c r="E160">
        <v>19980817</v>
      </c>
      <c r="F160">
        <v>1</v>
      </c>
      <c r="H160">
        <f t="shared" si="4"/>
        <v>1</v>
      </c>
      <c r="I160" s="91" t="str">
        <f t="shared" si="5"/>
        <v>1041男</v>
      </c>
    </row>
    <row r="161" spans="1:9" ht="13.5">
      <c r="A161">
        <v>1036</v>
      </c>
      <c r="B161" t="s">
        <v>381</v>
      </c>
      <c r="C161" t="s">
        <v>382</v>
      </c>
      <c r="D161" t="s">
        <v>218</v>
      </c>
      <c r="E161">
        <v>19960609</v>
      </c>
      <c r="F161">
        <v>3</v>
      </c>
      <c r="H161">
        <f t="shared" si="4"/>
        <v>2</v>
      </c>
      <c r="I161" s="91" t="str">
        <f t="shared" si="5"/>
        <v>1036女</v>
      </c>
    </row>
    <row r="162" spans="1:9" ht="13.5">
      <c r="A162">
        <v>1061</v>
      </c>
      <c r="B162" t="s">
        <v>383</v>
      </c>
      <c r="C162" t="s">
        <v>384</v>
      </c>
      <c r="D162" t="s">
        <v>197</v>
      </c>
      <c r="E162">
        <v>19960802</v>
      </c>
      <c r="F162">
        <v>3</v>
      </c>
      <c r="H162">
        <f t="shared" si="4"/>
        <v>1</v>
      </c>
      <c r="I162" s="91" t="str">
        <f t="shared" si="5"/>
        <v>1061男</v>
      </c>
    </row>
    <row r="163" spans="1:9" ht="13.5">
      <c r="A163">
        <v>1039</v>
      </c>
      <c r="B163" t="s">
        <v>385</v>
      </c>
      <c r="C163" t="s">
        <v>386</v>
      </c>
      <c r="D163" t="s">
        <v>218</v>
      </c>
      <c r="E163">
        <v>19960828</v>
      </c>
      <c r="F163">
        <v>3</v>
      </c>
      <c r="H163">
        <f t="shared" si="4"/>
        <v>2</v>
      </c>
      <c r="I163" s="91" t="str">
        <f t="shared" si="5"/>
        <v>1039女</v>
      </c>
    </row>
    <row r="164" spans="1:9" ht="13.5">
      <c r="A164">
        <v>1038</v>
      </c>
      <c r="B164" t="s">
        <v>387</v>
      </c>
      <c r="C164" t="s">
        <v>388</v>
      </c>
      <c r="D164" t="s">
        <v>197</v>
      </c>
      <c r="E164">
        <v>19970504</v>
      </c>
      <c r="F164">
        <v>2</v>
      </c>
      <c r="H164">
        <f t="shared" si="4"/>
        <v>1</v>
      </c>
      <c r="I164" s="91" t="str">
        <f t="shared" si="5"/>
        <v>1038男</v>
      </c>
    </row>
    <row r="165" spans="1:9" ht="13.5">
      <c r="A165">
        <v>1038</v>
      </c>
      <c r="B165" t="s">
        <v>389</v>
      </c>
      <c r="C165" t="s">
        <v>390</v>
      </c>
      <c r="D165" t="s">
        <v>218</v>
      </c>
      <c r="E165">
        <v>19961125</v>
      </c>
      <c r="F165">
        <v>3</v>
      </c>
      <c r="H165">
        <f t="shared" si="4"/>
        <v>2</v>
      </c>
      <c r="I165" s="91" t="str">
        <f t="shared" si="5"/>
        <v>1038女</v>
      </c>
    </row>
    <row r="166" spans="1:9" ht="13.5">
      <c r="A166">
        <v>1042</v>
      </c>
      <c r="B166" t="s">
        <v>391</v>
      </c>
      <c r="C166" t="s">
        <v>392</v>
      </c>
      <c r="D166" t="s">
        <v>218</v>
      </c>
      <c r="E166">
        <v>19980310</v>
      </c>
      <c r="F166">
        <v>2</v>
      </c>
      <c r="H166">
        <f t="shared" si="4"/>
        <v>2</v>
      </c>
      <c r="I166" s="91" t="str">
        <f t="shared" si="5"/>
        <v>1042女</v>
      </c>
    </row>
    <row r="167" spans="1:9" ht="13.5">
      <c r="A167">
        <v>1044</v>
      </c>
      <c r="B167" t="s">
        <v>393</v>
      </c>
      <c r="C167" t="s">
        <v>394</v>
      </c>
      <c r="D167" t="s">
        <v>218</v>
      </c>
      <c r="E167">
        <v>19970509</v>
      </c>
      <c r="F167">
        <v>2</v>
      </c>
      <c r="H167">
        <f t="shared" si="4"/>
        <v>2</v>
      </c>
      <c r="I167" s="91" t="str">
        <f t="shared" si="5"/>
        <v>1044女</v>
      </c>
    </row>
    <row r="168" spans="1:9" ht="13.5">
      <c r="A168">
        <v>1068</v>
      </c>
      <c r="B168" t="s">
        <v>395</v>
      </c>
      <c r="C168" t="s">
        <v>396</v>
      </c>
      <c r="D168" t="s">
        <v>197</v>
      </c>
      <c r="E168">
        <v>19971222</v>
      </c>
      <c r="F168">
        <v>2</v>
      </c>
      <c r="H168">
        <f t="shared" si="4"/>
        <v>1</v>
      </c>
      <c r="I168" s="91" t="str">
        <f t="shared" si="5"/>
        <v>1068男</v>
      </c>
    </row>
    <row r="169" spans="1:9" ht="13.5">
      <c r="A169">
        <v>1049</v>
      </c>
      <c r="B169" t="s">
        <v>1008</v>
      </c>
      <c r="C169" t="s">
        <v>1009</v>
      </c>
      <c r="D169" t="s">
        <v>218</v>
      </c>
      <c r="E169">
        <v>19980529</v>
      </c>
      <c r="F169">
        <v>1</v>
      </c>
      <c r="H169">
        <f t="shared" si="4"/>
        <v>2</v>
      </c>
      <c r="I169" s="91" t="str">
        <f t="shared" si="5"/>
        <v>1049女</v>
      </c>
    </row>
    <row r="170" spans="1:9" ht="13.5">
      <c r="A170">
        <v>1060</v>
      </c>
      <c r="B170" t="s">
        <v>397</v>
      </c>
      <c r="C170" t="s">
        <v>398</v>
      </c>
      <c r="D170" t="s">
        <v>197</v>
      </c>
      <c r="E170">
        <v>19970317</v>
      </c>
      <c r="F170">
        <v>3</v>
      </c>
      <c r="H170">
        <f t="shared" si="4"/>
        <v>1</v>
      </c>
      <c r="I170" s="91" t="str">
        <f t="shared" si="5"/>
        <v>1060男</v>
      </c>
    </row>
    <row r="171" spans="1:9" ht="13.5">
      <c r="A171">
        <v>1044</v>
      </c>
      <c r="B171" t="s">
        <v>1010</v>
      </c>
      <c r="C171" t="s">
        <v>1011</v>
      </c>
      <c r="D171" t="s">
        <v>197</v>
      </c>
      <c r="E171">
        <v>19981004</v>
      </c>
      <c r="F171">
        <v>1</v>
      </c>
      <c r="H171">
        <f t="shared" si="4"/>
        <v>1</v>
      </c>
      <c r="I171" s="91" t="str">
        <f t="shared" si="5"/>
        <v>1044男</v>
      </c>
    </row>
    <row r="172" spans="1:9" ht="13.5">
      <c r="A172">
        <v>1058</v>
      </c>
      <c r="B172" t="s">
        <v>399</v>
      </c>
      <c r="C172" t="s">
        <v>400</v>
      </c>
      <c r="D172" t="s">
        <v>197</v>
      </c>
      <c r="E172">
        <v>19960502</v>
      </c>
      <c r="F172">
        <v>3</v>
      </c>
      <c r="H172">
        <f t="shared" si="4"/>
        <v>1</v>
      </c>
      <c r="I172" s="91" t="str">
        <f t="shared" si="5"/>
        <v>1058男</v>
      </c>
    </row>
    <row r="173" spans="1:9" ht="13.5">
      <c r="A173">
        <v>1042</v>
      </c>
      <c r="B173" t="s">
        <v>1012</v>
      </c>
      <c r="C173" t="s">
        <v>1013</v>
      </c>
      <c r="D173" t="s">
        <v>197</v>
      </c>
      <c r="E173">
        <v>19990312</v>
      </c>
      <c r="F173">
        <v>1</v>
      </c>
      <c r="H173">
        <f t="shared" si="4"/>
        <v>1</v>
      </c>
      <c r="I173" s="91" t="str">
        <f t="shared" si="5"/>
        <v>1042男</v>
      </c>
    </row>
    <row r="174" spans="1:9" ht="13.5">
      <c r="A174">
        <v>1043</v>
      </c>
      <c r="B174" t="s">
        <v>401</v>
      </c>
      <c r="C174" t="s">
        <v>402</v>
      </c>
      <c r="D174" t="s">
        <v>218</v>
      </c>
      <c r="E174">
        <v>19970901</v>
      </c>
      <c r="F174">
        <v>2</v>
      </c>
      <c r="H174">
        <f t="shared" si="4"/>
        <v>2</v>
      </c>
      <c r="I174" s="91" t="str">
        <f t="shared" si="5"/>
        <v>1043女</v>
      </c>
    </row>
    <row r="175" spans="1:9" ht="13.5">
      <c r="A175">
        <v>980</v>
      </c>
      <c r="B175" t="s">
        <v>1014</v>
      </c>
      <c r="C175" t="s">
        <v>1015</v>
      </c>
      <c r="D175" t="s">
        <v>218</v>
      </c>
      <c r="E175">
        <v>19981204</v>
      </c>
      <c r="F175">
        <v>1</v>
      </c>
      <c r="H175">
        <f t="shared" si="4"/>
        <v>2</v>
      </c>
      <c r="I175" s="91" t="str">
        <f t="shared" si="5"/>
        <v>980女</v>
      </c>
    </row>
    <row r="176" spans="1:9" ht="13.5">
      <c r="A176">
        <v>978</v>
      </c>
      <c r="B176" t="s">
        <v>403</v>
      </c>
      <c r="C176" t="s">
        <v>404</v>
      </c>
      <c r="D176" t="s">
        <v>218</v>
      </c>
      <c r="E176">
        <v>19971019</v>
      </c>
      <c r="F176">
        <v>2</v>
      </c>
      <c r="H176">
        <f t="shared" si="4"/>
        <v>2</v>
      </c>
      <c r="I176" s="91" t="str">
        <f t="shared" si="5"/>
        <v>978女</v>
      </c>
    </row>
    <row r="177" spans="1:9" ht="13.5">
      <c r="A177">
        <v>986</v>
      </c>
      <c r="B177" t="s">
        <v>1016</v>
      </c>
      <c r="C177" t="s">
        <v>1017</v>
      </c>
      <c r="D177" t="s">
        <v>218</v>
      </c>
      <c r="E177">
        <v>19980617</v>
      </c>
      <c r="F177">
        <v>1</v>
      </c>
      <c r="H177">
        <f t="shared" si="4"/>
        <v>2</v>
      </c>
      <c r="I177" s="91" t="str">
        <f t="shared" si="5"/>
        <v>986女</v>
      </c>
    </row>
    <row r="178" spans="1:9" ht="13.5">
      <c r="A178">
        <v>964</v>
      </c>
      <c r="B178" t="s">
        <v>405</v>
      </c>
      <c r="C178" t="s">
        <v>406</v>
      </c>
      <c r="D178" t="s">
        <v>218</v>
      </c>
      <c r="E178">
        <v>19960503</v>
      </c>
      <c r="F178">
        <v>3</v>
      </c>
      <c r="H178">
        <f t="shared" si="4"/>
        <v>2</v>
      </c>
      <c r="I178" s="91" t="str">
        <f t="shared" si="5"/>
        <v>964女</v>
      </c>
    </row>
    <row r="179" spans="1:9" ht="13.5">
      <c r="A179">
        <v>989</v>
      </c>
      <c r="B179" t="s">
        <v>1018</v>
      </c>
      <c r="C179" t="s">
        <v>1019</v>
      </c>
      <c r="D179" t="s">
        <v>218</v>
      </c>
      <c r="E179">
        <v>19980705</v>
      </c>
      <c r="F179">
        <v>1</v>
      </c>
      <c r="H179">
        <f t="shared" si="4"/>
        <v>2</v>
      </c>
      <c r="I179" s="91" t="str">
        <f t="shared" si="5"/>
        <v>989女</v>
      </c>
    </row>
    <row r="180" spans="1:9" ht="13.5">
      <c r="A180">
        <v>995</v>
      </c>
      <c r="B180" t="s">
        <v>1020</v>
      </c>
      <c r="C180" t="s">
        <v>1021</v>
      </c>
      <c r="D180" t="s">
        <v>197</v>
      </c>
      <c r="E180">
        <v>19980821</v>
      </c>
      <c r="F180">
        <v>1</v>
      </c>
      <c r="H180">
        <f t="shared" si="4"/>
        <v>1</v>
      </c>
      <c r="I180" s="91" t="str">
        <f t="shared" si="5"/>
        <v>995男</v>
      </c>
    </row>
    <row r="181" spans="1:9" ht="13.5">
      <c r="A181">
        <v>980</v>
      </c>
      <c r="B181" t="s">
        <v>407</v>
      </c>
      <c r="C181" t="s">
        <v>408</v>
      </c>
      <c r="D181" t="s">
        <v>197</v>
      </c>
      <c r="E181">
        <v>19971201</v>
      </c>
      <c r="F181">
        <v>2</v>
      </c>
      <c r="H181">
        <f t="shared" si="4"/>
        <v>1</v>
      </c>
      <c r="I181" s="91" t="str">
        <f t="shared" si="5"/>
        <v>980男</v>
      </c>
    </row>
    <row r="182" spans="1:9" ht="13.5">
      <c r="A182">
        <v>978</v>
      </c>
      <c r="B182" t="s">
        <v>409</v>
      </c>
      <c r="C182" t="s">
        <v>410</v>
      </c>
      <c r="D182" t="s">
        <v>197</v>
      </c>
      <c r="E182">
        <v>19970503</v>
      </c>
      <c r="F182">
        <v>2</v>
      </c>
      <c r="H182">
        <f t="shared" si="4"/>
        <v>1</v>
      </c>
      <c r="I182" s="91" t="str">
        <f t="shared" si="5"/>
        <v>978男</v>
      </c>
    </row>
    <row r="183" spans="1:9" ht="13.5">
      <c r="A183">
        <v>985</v>
      </c>
      <c r="B183" t="s">
        <v>1022</v>
      </c>
      <c r="C183" t="s">
        <v>1023</v>
      </c>
      <c r="D183" t="s">
        <v>218</v>
      </c>
      <c r="E183">
        <v>19981218</v>
      </c>
      <c r="F183">
        <v>1</v>
      </c>
      <c r="H183">
        <f t="shared" si="4"/>
        <v>2</v>
      </c>
      <c r="I183" s="91" t="str">
        <f t="shared" si="5"/>
        <v>985女</v>
      </c>
    </row>
    <row r="184" spans="1:9" ht="13.5">
      <c r="A184">
        <v>963</v>
      </c>
      <c r="B184" t="s">
        <v>411</v>
      </c>
      <c r="C184" t="s">
        <v>412</v>
      </c>
      <c r="D184" t="s">
        <v>218</v>
      </c>
      <c r="E184">
        <v>19960526</v>
      </c>
      <c r="F184">
        <v>3</v>
      </c>
      <c r="H184">
        <f t="shared" si="4"/>
        <v>2</v>
      </c>
      <c r="I184" s="91" t="str">
        <f t="shared" si="5"/>
        <v>963女</v>
      </c>
    </row>
    <row r="185" spans="1:9" ht="13.5">
      <c r="A185">
        <v>979</v>
      </c>
      <c r="B185" t="s">
        <v>413</v>
      </c>
      <c r="C185" t="s">
        <v>414</v>
      </c>
      <c r="D185" t="s">
        <v>218</v>
      </c>
      <c r="E185">
        <v>19971123</v>
      </c>
      <c r="F185">
        <v>2</v>
      </c>
      <c r="H185">
        <f t="shared" si="4"/>
        <v>2</v>
      </c>
      <c r="I185" s="91" t="str">
        <f t="shared" si="5"/>
        <v>979女</v>
      </c>
    </row>
    <row r="186" spans="1:9" ht="13.5">
      <c r="A186">
        <v>982</v>
      </c>
      <c r="B186" t="s">
        <v>1024</v>
      </c>
      <c r="C186" t="s">
        <v>1025</v>
      </c>
      <c r="D186" t="s">
        <v>218</v>
      </c>
      <c r="E186">
        <v>19980924</v>
      </c>
      <c r="F186">
        <v>1</v>
      </c>
      <c r="H186">
        <f t="shared" si="4"/>
        <v>2</v>
      </c>
      <c r="I186" s="91" t="str">
        <f t="shared" si="5"/>
        <v>982女</v>
      </c>
    </row>
    <row r="187" spans="1:9" ht="13.5">
      <c r="A187">
        <v>979</v>
      </c>
      <c r="B187" t="s">
        <v>415</v>
      </c>
      <c r="C187" t="s">
        <v>416</v>
      </c>
      <c r="D187" t="s">
        <v>197</v>
      </c>
      <c r="E187">
        <v>19970405</v>
      </c>
      <c r="F187">
        <v>2</v>
      </c>
      <c r="H187">
        <f t="shared" si="4"/>
        <v>1</v>
      </c>
      <c r="I187" s="91" t="str">
        <f t="shared" si="5"/>
        <v>979男</v>
      </c>
    </row>
    <row r="188" spans="1:9" ht="13.5">
      <c r="A188">
        <v>998</v>
      </c>
      <c r="B188" t="s">
        <v>1026</v>
      </c>
      <c r="C188" t="s">
        <v>1027</v>
      </c>
      <c r="D188" t="s">
        <v>197</v>
      </c>
      <c r="E188">
        <v>19980519</v>
      </c>
      <c r="F188">
        <v>1</v>
      </c>
      <c r="H188">
        <f t="shared" si="4"/>
        <v>1</v>
      </c>
      <c r="I188" s="91" t="str">
        <f t="shared" si="5"/>
        <v>998男</v>
      </c>
    </row>
    <row r="189" spans="1:9" ht="13.5">
      <c r="A189">
        <v>977</v>
      </c>
      <c r="B189" t="s">
        <v>417</v>
      </c>
      <c r="C189" t="s">
        <v>418</v>
      </c>
      <c r="D189" t="s">
        <v>218</v>
      </c>
      <c r="E189">
        <v>19971114</v>
      </c>
      <c r="F189">
        <v>2</v>
      </c>
      <c r="H189">
        <f t="shared" si="4"/>
        <v>2</v>
      </c>
      <c r="I189" s="91" t="str">
        <f t="shared" si="5"/>
        <v>977女</v>
      </c>
    </row>
    <row r="190" spans="1:9" ht="13.5">
      <c r="A190">
        <v>997</v>
      </c>
      <c r="B190" t="s">
        <v>1028</v>
      </c>
      <c r="C190" t="s">
        <v>1029</v>
      </c>
      <c r="D190" t="s">
        <v>197</v>
      </c>
      <c r="E190">
        <v>19980613</v>
      </c>
      <c r="F190">
        <v>1</v>
      </c>
      <c r="H190">
        <f t="shared" si="4"/>
        <v>1</v>
      </c>
      <c r="I190" s="91" t="str">
        <f t="shared" si="5"/>
        <v>997男</v>
      </c>
    </row>
    <row r="191" spans="1:9" ht="13.5">
      <c r="A191">
        <v>989</v>
      </c>
      <c r="B191" t="s">
        <v>419</v>
      </c>
      <c r="C191" t="s">
        <v>420</v>
      </c>
      <c r="D191" t="s">
        <v>197</v>
      </c>
      <c r="E191">
        <v>19970430</v>
      </c>
      <c r="F191">
        <v>2</v>
      </c>
      <c r="H191">
        <f t="shared" si="4"/>
        <v>1</v>
      </c>
      <c r="I191" s="91" t="str">
        <f t="shared" si="5"/>
        <v>989男</v>
      </c>
    </row>
    <row r="192" spans="1:9" ht="13.5">
      <c r="A192">
        <v>973</v>
      </c>
      <c r="B192" t="s">
        <v>421</v>
      </c>
      <c r="C192" t="s">
        <v>422</v>
      </c>
      <c r="D192" t="s">
        <v>197</v>
      </c>
      <c r="E192">
        <v>19961118</v>
      </c>
      <c r="F192">
        <v>3</v>
      </c>
      <c r="H192">
        <f t="shared" si="4"/>
        <v>1</v>
      </c>
      <c r="I192" s="91" t="str">
        <f t="shared" si="5"/>
        <v>973男</v>
      </c>
    </row>
    <row r="193" spans="1:9" ht="13.5">
      <c r="A193">
        <v>966</v>
      </c>
      <c r="B193" t="s">
        <v>423</v>
      </c>
      <c r="C193" t="s">
        <v>424</v>
      </c>
      <c r="D193" t="s">
        <v>218</v>
      </c>
      <c r="E193">
        <v>19960730</v>
      </c>
      <c r="F193">
        <v>3</v>
      </c>
      <c r="H193">
        <f t="shared" si="4"/>
        <v>2</v>
      </c>
      <c r="I193" s="91" t="str">
        <f t="shared" si="5"/>
        <v>966女</v>
      </c>
    </row>
    <row r="194" spans="1:9" ht="13.5">
      <c r="A194">
        <v>969</v>
      </c>
      <c r="B194" t="s">
        <v>425</v>
      </c>
      <c r="C194" t="s">
        <v>426</v>
      </c>
      <c r="D194" t="s">
        <v>218</v>
      </c>
      <c r="E194">
        <v>19960913</v>
      </c>
      <c r="F194">
        <v>3</v>
      </c>
      <c r="H194">
        <f t="shared" si="4"/>
        <v>2</v>
      </c>
      <c r="I194" s="91" t="str">
        <f t="shared" si="5"/>
        <v>969女</v>
      </c>
    </row>
    <row r="195" spans="1:9" ht="13.5">
      <c r="A195">
        <v>973</v>
      </c>
      <c r="B195" t="s">
        <v>427</v>
      </c>
      <c r="C195" t="s">
        <v>428</v>
      </c>
      <c r="D195" t="s">
        <v>218</v>
      </c>
      <c r="E195">
        <v>19960416</v>
      </c>
      <c r="F195">
        <v>3</v>
      </c>
      <c r="H195">
        <f aca="true" t="shared" si="6" ref="H195:H258">IF(D195="男",1,2)</f>
        <v>2</v>
      </c>
      <c r="I195" s="91" t="str">
        <f aca="true" t="shared" si="7" ref="I195:I258">A195&amp;D195</f>
        <v>973女</v>
      </c>
    </row>
    <row r="196" spans="1:9" ht="13.5">
      <c r="A196">
        <v>993</v>
      </c>
      <c r="B196" t="s">
        <v>1030</v>
      </c>
      <c r="C196" t="s">
        <v>1031</v>
      </c>
      <c r="D196" t="s">
        <v>197</v>
      </c>
      <c r="E196">
        <v>19980625</v>
      </c>
      <c r="F196">
        <v>1</v>
      </c>
      <c r="H196">
        <f t="shared" si="6"/>
        <v>1</v>
      </c>
      <c r="I196" s="91" t="str">
        <f t="shared" si="7"/>
        <v>993男</v>
      </c>
    </row>
    <row r="197" spans="1:9" ht="13.5">
      <c r="A197">
        <v>981</v>
      </c>
      <c r="B197" t="s">
        <v>1032</v>
      </c>
      <c r="C197" t="s">
        <v>1033</v>
      </c>
      <c r="D197" t="s">
        <v>218</v>
      </c>
      <c r="E197">
        <v>19981228</v>
      </c>
      <c r="F197">
        <v>1</v>
      </c>
      <c r="H197">
        <f t="shared" si="6"/>
        <v>2</v>
      </c>
      <c r="I197" s="91" t="str">
        <f t="shared" si="7"/>
        <v>981女</v>
      </c>
    </row>
    <row r="198" spans="1:9" ht="13.5">
      <c r="A198">
        <v>988</v>
      </c>
      <c r="B198" t="s">
        <v>1034</v>
      </c>
      <c r="C198" t="s">
        <v>1035</v>
      </c>
      <c r="D198" t="s">
        <v>218</v>
      </c>
      <c r="E198">
        <v>19980705</v>
      </c>
      <c r="F198">
        <v>1</v>
      </c>
      <c r="H198">
        <f t="shared" si="6"/>
        <v>2</v>
      </c>
      <c r="I198" s="91" t="str">
        <f t="shared" si="7"/>
        <v>988女</v>
      </c>
    </row>
    <row r="199" spans="1:9" ht="13.5">
      <c r="A199">
        <v>981</v>
      </c>
      <c r="B199" t="s">
        <v>1036</v>
      </c>
      <c r="C199" t="s">
        <v>1037</v>
      </c>
      <c r="D199" t="s">
        <v>197</v>
      </c>
      <c r="E199">
        <v>19980925</v>
      </c>
      <c r="F199">
        <v>1</v>
      </c>
      <c r="H199">
        <f t="shared" si="6"/>
        <v>1</v>
      </c>
      <c r="I199" s="91" t="str">
        <f t="shared" si="7"/>
        <v>981男</v>
      </c>
    </row>
    <row r="200" spans="1:9" ht="13.5">
      <c r="A200">
        <v>965</v>
      </c>
      <c r="B200" t="s">
        <v>429</v>
      </c>
      <c r="C200" t="s">
        <v>430</v>
      </c>
      <c r="D200" t="s">
        <v>218</v>
      </c>
      <c r="E200">
        <v>19960409</v>
      </c>
      <c r="F200">
        <v>3</v>
      </c>
      <c r="H200">
        <f t="shared" si="6"/>
        <v>2</v>
      </c>
      <c r="I200" s="91" t="str">
        <f t="shared" si="7"/>
        <v>965女</v>
      </c>
    </row>
    <row r="201" spans="1:9" ht="13.5">
      <c r="A201">
        <v>994</v>
      </c>
      <c r="B201" t="s">
        <v>1038</v>
      </c>
      <c r="C201" t="s">
        <v>1039</v>
      </c>
      <c r="D201" t="s">
        <v>197</v>
      </c>
      <c r="E201">
        <v>19981224</v>
      </c>
      <c r="F201">
        <v>1</v>
      </c>
      <c r="H201">
        <f t="shared" si="6"/>
        <v>1</v>
      </c>
      <c r="I201" s="91" t="str">
        <f t="shared" si="7"/>
        <v>994男</v>
      </c>
    </row>
    <row r="202" spans="1:9" ht="13.5">
      <c r="A202">
        <v>996</v>
      </c>
      <c r="B202" t="s">
        <v>1040</v>
      </c>
      <c r="C202" t="s">
        <v>1041</v>
      </c>
      <c r="D202" t="s">
        <v>197</v>
      </c>
      <c r="E202">
        <v>19980416</v>
      </c>
      <c r="F202">
        <v>1</v>
      </c>
      <c r="H202">
        <f t="shared" si="6"/>
        <v>1</v>
      </c>
      <c r="I202" s="91" t="str">
        <f t="shared" si="7"/>
        <v>996男</v>
      </c>
    </row>
    <row r="203" spans="1:9" ht="13.5">
      <c r="A203">
        <v>976</v>
      </c>
      <c r="B203" t="s">
        <v>431</v>
      </c>
      <c r="C203" t="s">
        <v>432</v>
      </c>
      <c r="D203" t="s">
        <v>197</v>
      </c>
      <c r="E203">
        <v>19970820</v>
      </c>
      <c r="F203">
        <v>2</v>
      </c>
      <c r="H203">
        <f t="shared" si="6"/>
        <v>1</v>
      </c>
      <c r="I203" s="91" t="str">
        <f t="shared" si="7"/>
        <v>976男</v>
      </c>
    </row>
    <row r="204" spans="1:9" ht="13.5">
      <c r="A204">
        <v>990</v>
      </c>
      <c r="B204" t="s">
        <v>1042</v>
      </c>
      <c r="C204" t="s">
        <v>1043</v>
      </c>
      <c r="D204" t="s">
        <v>197</v>
      </c>
      <c r="E204">
        <v>19981213</v>
      </c>
      <c r="F204">
        <v>1</v>
      </c>
      <c r="H204">
        <f t="shared" si="6"/>
        <v>1</v>
      </c>
      <c r="I204" s="91" t="str">
        <f t="shared" si="7"/>
        <v>990男</v>
      </c>
    </row>
    <row r="205" spans="1:9" ht="13.5">
      <c r="A205">
        <v>992</v>
      </c>
      <c r="B205" t="s">
        <v>433</v>
      </c>
      <c r="C205" t="s">
        <v>434</v>
      </c>
      <c r="D205" t="s">
        <v>197</v>
      </c>
      <c r="E205">
        <v>19970828</v>
      </c>
      <c r="F205">
        <v>2</v>
      </c>
      <c r="H205">
        <f t="shared" si="6"/>
        <v>1</v>
      </c>
      <c r="I205" s="91" t="str">
        <f t="shared" si="7"/>
        <v>992男</v>
      </c>
    </row>
    <row r="206" spans="1:9" ht="13.5">
      <c r="A206">
        <v>991</v>
      </c>
      <c r="B206" t="s">
        <v>1044</v>
      </c>
      <c r="C206" t="s">
        <v>1045</v>
      </c>
      <c r="D206" t="s">
        <v>197</v>
      </c>
      <c r="E206">
        <v>19981022</v>
      </c>
      <c r="F206">
        <v>1</v>
      </c>
      <c r="H206">
        <f t="shared" si="6"/>
        <v>1</v>
      </c>
      <c r="I206" s="91" t="str">
        <f t="shared" si="7"/>
        <v>991男</v>
      </c>
    </row>
    <row r="207" spans="1:9" ht="13.5">
      <c r="A207">
        <v>983</v>
      </c>
      <c r="B207" t="s">
        <v>1046</v>
      </c>
      <c r="C207" t="s">
        <v>1047</v>
      </c>
      <c r="D207" t="s">
        <v>218</v>
      </c>
      <c r="E207">
        <v>19990112</v>
      </c>
      <c r="F207">
        <v>1</v>
      </c>
      <c r="H207">
        <f t="shared" si="6"/>
        <v>2</v>
      </c>
      <c r="I207" s="91" t="str">
        <f t="shared" si="7"/>
        <v>983女</v>
      </c>
    </row>
    <row r="208" spans="1:9" ht="13.5">
      <c r="A208">
        <v>977</v>
      </c>
      <c r="B208" t="s">
        <v>435</v>
      </c>
      <c r="C208" t="s">
        <v>436</v>
      </c>
      <c r="D208" t="s">
        <v>197</v>
      </c>
      <c r="E208">
        <v>19971114</v>
      </c>
      <c r="F208">
        <v>2</v>
      </c>
      <c r="H208">
        <f t="shared" si="6"/>
        <v>1</v>
      </c>
      <c r="I208" s="91" t="str">
        <f t="shared" si="7"/>
        <v>977男</v>
      </c>
    </row>
    <row r="209" spans="1:9" ht="13.5">
      <c r="A209">
        <v>976</v>
      </c>
      <c r="B209" t="s">
        <v>437</v>
      </c>
      <c r="C209" t="s">
        <v>438</v>
      </c>
      <c r="D209" t="s">
        <v>218</v>
      </c>
      <c r="E209">
        <v>19960817</v>
      </c>
      <c r="F209">
        <v>3</v>
      </c>
      <c r="H209">
        <f t="shared" si="6"/>
        <v>2</v>
      </c>
      <c r="I209" s="91" t="str">
        <f t="shared" si="7"/>
        <v>976女</v>
      </c>
    </row>
    <row r="210" spans="1:9" ht="13.5">
      <c r="A210">
        <v>974</v>
      </c>
      <c r="B210" t="s">
        <v>439</v>
      </c>
      <c r="C210" t="s">
        <v>440</v>
      </c>
      <c r="D210" t="s">
        <v>218</v>
      </c>
      <c r="E210">
        <v>19960527</v>
      </c>
      <c r="F210">
        <v>3</v>
      </c>
      <c r="H210">
        <f t="shared" si="6"/>
        <v>2</v>
      </c>
      <c r="I210" s="91" t="str">
        <f t="shared" si="7"/>
        <v>974女</v>
      </c>
    </row>
    <row r="211" spans="1:9" ht="13.5">
      <c r="A211">
        <v>987</v>
      </c>
      <c r="B211" t="s">
        <v>1048</v>
      </c>
      <c r="C211" t="s">
        <v>1049</v>
      </c>
      <c r="D211" t="s">
        <v>218</v>
      </c>
      <c r="E211">
        <v>19981019</v>
      </c>
      <c r="F211">
        <v>1</v>
      </c>
      <c r="H211">
        <f t="shared" si="6"/>
        <v>2</v>
      </c>
      <c r="I211" s="91" t="str">
        <f t="shared" si="7"/>
        <v>987女</v>
      </c>
    </row>
    <row r="212" spans="1:9" ht="13.5">
      <c r="A212">
        <v>984</v>
      </c>
      <c r="B212" t="s">
        <v>1050</v>
      </c>
      <c r="C212" t="s">
        <v>1051</v>
      </c>
      <c r="D212" t="s">
        <v>218</v>
      </c>
      <c r="E212">
        <v>19981005</v>
      </c>
      <c r="F212">
        <v>1</v>
      </c>
      <c r="H212">
        <f t="shared" si="6"/>
        <v>2</v>
      </c>
      <c r="I212" s="91" t="str">
        <f t="shared" si="7"/>
        <v>984女</v>
      </c>
    </row>
    <row r="213" spans="1:9" ht="13.5">
      <c r="A213">
        <v>1001</v>
      </c>
      <c r="B213" t="s">
        <v>1052</v>
      </c>
      <c r="C213" t="s">
        <v>1053</v>
      </c>
      <c r="D213" t="s">
        <v>197</v>
      </c>
      <c r="E213">
        <v>19981010</v>
      </c>
      <c r="F213">
        <v>1</v>
      </c>
      <c r="H213">
        <f t="shared" si="6"/>
        <v>1</v>
      </c>
      <c r="I213" s="91" t="str">
        <f t="shared" si="7"/>
        <v>1001男</v>
      </c>
    </row>
    <row r="214" spans="1:9" ht="13.5">
      <c r="A214">
        <v>1002</v>
      </c>
      <c r="B214" t="s">
        <v>1054</v>
      </c>
      <c r="C214" t="s">
        <v>1055</v>
      </c>
      <c r="D214" t="s">
        <v>218</v>
      </c>
      <c r="E214">
        <v>19981023</v>
      </c>
      <c r="F214">
        <v>1</v>
      </c>
      <c r="H214">
        <f t="shared" si="6"/>
        <v>2</v>
      </c>
      <c r="I214" s="91" t="str">
        <f t="shared" si="7"/>
        <v>1002女</v>
      </c>
    </row>
    <row r="215" spans="1:9" ht="13.5">
      <c r="A215">
        <v>1000</v>
      </c>
      <c r="B215" t="s">
        <v>441</v>
      </c>
      <c r="C215" t="s">
        <v>442</v>
      </c>
      <c r="D215" t="s">
        <v>197</v>
      </c>
      <c r="E215">
        <v>19970930</v>
      </c>
      <c r="F215">
        <v>2</v>
      </c>
      <c r="H215">
        <f t="shared" si="6"/>
        <v>1</v>
      </c>
      <c r="I215" s="91" t="str">
        <f t="shared" si="7"/>
        <v>1000男</v>
      </c>
    </row>
    <row r="216" spans="1:9" ht="13.5">
      <c r="A216">
        <v>1002</v>
      </c>
      <c r="B216" t="s">
        <v>443</v>
      </c>
      <c r="C216" t="s">
        <v>444</v>
      </c>
      <c r="D216" t="s">
        <v>197</v>
      </c>
      <c r="E216">
        <v>19960612</v>
      </c>
      <c r="F216">
        <v>3</v>
      </c>
      <c r="H216">
        <f t="shared" si="6"/>
        <v>1</v>
      </c>
      <c r="I216" s="91" t="str">
        <f t="shared" si="7"/>
        <v>1002男</v>
      </c>
    </row>
    <row r="217" spans="1:9" ht="13.5">
      <c r="A217">
        <v>1006</v>
      </c>
      <c r="B217" t="s">
        <v>445</v>
      </c>
      <c r="C217" t="s">
        <v>446</v>
      </c>
      <c r="D217" t="s">
        <v>197</v>
      </c>
      <c r="E217">
        <v>19970928</v>
      </c>
      <c r="F217">
        <v>2</v>
      </c>
      <c r="H217">
        <f t="shared" si="6"/>
        <v>1</v>
      </c>
      <c r="I217" s="91" t="str">
        <f t="shared" si="7"/>
        <v>1006男</v>
      </c>
    </row>
    <row r="218" spans="1:9" ht="13.5">
      <c r="A218">
        <v>1000</v>
      </c>
      <c r="B218" t="s">
        <v>1056</v>
      </c>
      <c r="C218" t="s">
        <v>1057</v>
      </c>
      <c r="D218" t="s">
        <v>218</v>
      </c>
      <c r="E218">
        <v>19980806</v>
      </c>
      <c r="F218">
        <v>1</v>
      </c>
      <c r="H218">
        <f t="shared" si="6"/>
        <v>2</v>
      </c>
      <c r="I218" s="91" t="str">
        <f t="shared" si="7"/>
        <v>1000女</v>
      </c>
    </row>
    <row r="219" spans="1:9" ht="13.5">
      <c r="A219">
        <v>1003</v>
      </c>
      <c r="B219" t="s">
        <v>1058</v>
      </c>
      <c r="C219" t="s">
        <v>1059</v>
      </c>
      <c r="D219" t="s">
        <v>218</v>
      </c>
      <c r="E219">
        <v>19981118</v>
      </c>
      <c r="F219">
        <v>1</v>
      </c>
      <c r="H219">
        <f t="shared" si="6"/>
        <v>2</v>
      </c>
      <c r="I219" s="91" t="str">
        <f t="shared" si="7"/>
        <v>1003女</v>
      </c>
    </row>
    <row r="220" spans="1:9" ht="13.5">
      <c r="A220">
        <v>1005</v>
      </c>
      <c r="B220" t="s">
        <v>447</v>
      </c>
      <c r="C220" t="s">
        <v>448</v>
      </c>
      <c r="D220" t="s">
        <v>218</v>
      </c>
      <c r="E220">
        <v>19960725</v>
      </c>
      <c r="F220">
        <v>3</v>
      </c>
      <c r="H220">
        <f t="shared" si="6"/>
        <v>2</v>
      </c>
      <c r="I220" s="91" t="str">
        <f t="shared" si="7"/>
        <v>1005女</v>
      </c>
    </row>
    <row r="221" spans="1:9" ht="13.5">
      <c r="A221">
        <v>1003</v>
      </c>
      <c r="B221" t="s">
        <v>449</v>
      </c>
      <c r="C221" t="s">
        <v>450</v>
      </c>
      <c r="D221" t="s">
        <v>197</v>
      </c>
      <c r="E221">
        <v>19961024</v>
      </c>
      <c r="F221">
        <v>3</v>
      </c>
      <c r="H221">
        <f t="shared" si="6"/>
        <v>1</v>
      </c>
      <c r="I221" s="91" t="str">
        <f t="shared" si="7"/>
        <v>1003男</v>
      </c>
    </row>
    <row r="222" spans="1:9" ht="13.5">
      <c r="A222">
        <v>1005</v>
      </c>
      <c r="B222" t="s">
        <v>1060</v>
      </c>
      <c r="C222" t="s">
        <v>1061</v>
      </c>
      <c r="D222" t="s">
        <v>197</v>
      </c>
      <c r="E222">
        <v>19980623</v>
      </c>
      <c r="F222">
        <v>1</v>
      </c>
      <c r="H222">
        <f t="shared" si="6"/>
        <v>1</v>
      </c>
      <c r="I222" s="91" t="str">
        <f t="shared" si="7"/>
        <v>1005男</v>
      </c>
    </row>
    <row r="223" spans="1:9" ht="13.5">
      <c r="A223">
        <v>1001</v>
      </c>
      <c r="B223" t="s">
        <v>1062</v>
      </c>
      <c r="C223" t="s">
        <v>1063</v>
      </c>
      <c r="D223" t="s">
        <v>218</v>
      </c>
      <c r="E223">
        <v>19980909</v>
      </c>
      <c r="F223">
        <v>1</v>
      </c>
      <c r="H223">
        <f t="shared" si="6"/>
        <v>2</v>
      </c>
      <c r="I223" s="91" t="str">
        <f t="shared" si="7"/>
        <v>1001女</v>
      </c>
    </row>
    <row r="224" spans="1:9" ht="13.5">
      <c r="A224">
        <v>1148</v>
      </c>
      <c r="B224" t="s">
        <v>1064</v>
      </c>
      <c r="C224" t="s">
        <v>1065</v>
      </c>
      <c r="D224" t="s">
        <v>218</v>
      </c>
      <c r="E224">
        <v>19980919</v>
      </c>
      <c r="F224">
        <v>1</v>
      </c>
      <c r="H224">
        <f t="shared" si="6"/>
        <v>2</v>
      </c>
      <c r="I224" s="91" t="str">
        <f t="shared" si="7"/>
        <v>1148女</v>
      </c>
    </row>
    <row r="225" spans="1:9" ht="13.5">
      <c r="A225">
        <v>1154</v>
      </c>
      <c r="B225" t="s">
        <v>451</v>
      </c>
      <c r="C225" t="s">
        <v>452</v>
      </c>
      <c r="D225" t="s">
        <v>197</v>
      </c>
      <c r="E225">
        <v>19960523</v>
      </c>
      <c r="F225">
        <v>3</v>
      </c>
      <c r="H225">
        <f t="shared" si="6"/>
        <v>1</v>
      </c>
      <c r="I225" s="91" t="str">
        <f t="shared" si="7"/>
        <v>1154男</v>
      </c>
    </row>
    <row r="226" spans="1:9" ht="13.5">
      <c r="A226">
        <v>1155</v>
      </c>
      <c r="B226" t="s">
        <v>453</v>
      </c>
      <c r="C226" t="s">
        <v>454</v>
      </c>
      <c r="D226" t="s">
        <v>197</v>
      </c>
      <c r="E226">
        <v>19961112</v>
      </c>
      <c r="F226">
        <v>3</v>
      </c>
      <c r="H226">
        <f t="shared" si="6"/>
        <v>1</v>
      </c>
      <c r="I226" s="91" t="str">
        <f t="shared" si="7"/>
        <v>1155男</v>
      </c>
    </row>
    <row r="227" spans="1:9" ht="13.5">
      <c r="A227">
        <v>1159</v>
      </c>
      <c r="B227" t="s">
        <v>1066</v>
      </c>
      <c r="C227" t="s">
        <v>1067</v>
      </c>
      <c r="D227" t="s">
        <v>197</v>
      </c>
      <c r="E227">
        <v>19980501</v>
      </c>
      <c r="F227">
        <v>1</v>
      </c>
      <c r="H227">
        <f t="shared" si="6"/>
        <v>1</v>
      </c>
      <c r="I227" s="91" t="str">
        <f t="shared" si="7"/>
        <v>1159男</v>
      </c>
    </row>
    <row r="228" spans="1:9" ht="13.5">
      <c r="A228">
        <v>1156</v>
      </c>
      <c r="B228" t="s">
        <v>455</v>
      </c>
      <c r="C228" t="s">
        <v>456</v>
      </c>
      <c r="D228" t="s">
        <v>197</v>
      </c>
      <c r="E228">
        <v>19960818</v>
      </c>
      <c r="F228">
        <v>3</v>
      </c>
      <c r="H228">
        <f t="shared" si="6"/>
        <v>1</v>
      </c>
      <c r="I228" s="91" t="str">
        <f t="shared" si="7"/>
        <v>1156男</v>
      </c>
    </row>
    <row r="229" spans="1:9" ht="13.5">
      <c r="A229">
        <v>1150</v>
      </c>
      <c r="B229" t="s">
        <v>1068</v>
      </c>
      <c r="C229" t="s">
        <v>1069</v>
      </c>
      <c r="D229" t="s">
        <v>197</v>
      </c>
      <c r="E229">
        <v>19990118</v>
      </c>
      <c r="F229">
        <v>1</v>
      </c>
      <c r="H229">
        <f t="shared" si="6"/>
        <v>1</v>
      </c>
      <c r="I229" s="91" t="str">
        <f t="shared" si="7"/>
        <v>1150男</v>
      </c>
    </row>
    <row r="230" spans="1:9" ht="13.5">
      <c r="A230">
        <v>1157</v>
      </c>
      <c r="B230" t="s">
        <v>457</v>
      </c>
      <c r="C230" t="s">
        <v>458</v>
      </c>
      <c r="D230" t="s">
        <v>197</v>
      </c>
      <c r="E230">
        <v>19980121</v>
      </c>
      <c r="F230">
        <v>2</v>
      </c>
      <c r="H230">
        <f t="shared" si="6"/>
        <v>1</v>
      </c>
      <c r="I230" s="91" t="str">
        <f t="shared" si="7"/>
        <v>1157男</v>
      </c>
    </row>
    <row r="231" spans="1:9" ht="13.5">
      <c r="A231">
        <v>1147</v>
      </c>
      <c r="B231" t="s">
        <v>459</v>
      </c>
      <c r="C231" t="s">
        <v>460</v>
      </c>
      <c r="D231" t="s">
        <v>218</v>
      </c>
      <c r="E231">
        <v>19970615</v>
      </c>
      <c r="F231">
        <v>2</v>
      </c>
      <c r="H231">
        <f t="shared" si="6"/>
        <v>2</v>
      </c>
      <c r="I231" s="91" t="str">
        <f t="shared" si="7"/>
        <v>1147女</v>
      </c>
    </row>
    <row r="232" spans="1:9" ht="13.5">
      <c r="A232">
        <v>1158</v>
      </c>
      <c r="B232" t="s">
        <v>461</v>
      </c>
      <c r="C232" t="s">
        <v>462</v>
      </c>
      <c r="D232" t="s">
        <v>197</v>
      </c>
      <c r="E232">
        <v>19970410</v>
      </c>
      <c r="F232">
        <v>2</v>
      </c>
      <c r="H232">
        <f t="shared" si="6"/>
        <v>1</v>
      </c>
      <c r="I232" s="91" t="str">
        <f t="shared" si="7"/>
        <v>1158男</v>
      </c>
    </row>
    <row r="233" spans="1:9" ht="13.5">
      <c r="A233">
        <v>112</v>
      </c>
      <c r="B233" t="s">
        <v>769</v>
      </c>
      <c r="C233" t="s">
        <v>770</v>
      </c>
      <c r="D233" t="s">
        <v>197</v>
      </c>
      <c r="E233">
        <v>19970627</v>
      </c>
      <c r="F233">
        <v>2</v>
      </c>
      <c r="H233">
        <f t="shared" si="6"/>
        <v>1</v>
      </c>
      <c r="I233" s="91" t="str">
        <f t="shared" si="7"/>
        <v>112男</v>
      </c>
    </row>
    <row r="234" spans="1:9" ht="13.5">
      <c r="A234">
        <v>105</v>
      </c>
      <c r="B234" t="s">
        <v>1070</v>
      </c>
      <c r="C234" t="s">
        <v>1071</v>
      </c>
      <c r="D234" t="s">
        <v>218</v>
      </c>
      <c r="E234">
        <v>19980813</v>
      </c>
      <c r="F234">
        <v>1</v>
      </c>
      <c r="H234">
        <f t="shared" si="6"/>
        <v>2</v>
      </c>
      <c r="I234" s="91" t="str">
        <f t="shared" si="7"/>
        <v>105女</v>
      </c>
    </row>
    <row r="235" spans="1:9" ht="13.5">
      <c r="A235">
        <v>111</v>
      </c>
      <c r="B235" t="s">
        <v>771</v>
      </c>
      <c r="C235" t="s">
        <v>772</v>
      </c>
      <c r="D235" t="s">
        <v>197</v>
      </c>
      <c r="E235">
        <v>19960726</v>
      </c>
      <c r="F235">
        <v>3</v>
      </c>
      <c r="H235">
        <f t="shared" si="6"/>
        <v>1</v>
      </c>
      <c r="I235" s="91" t="str">
        <f t="shared" si="7"/>
        <v>111男</v>
      </c>
    </row>
    <row r="236" spans="1:9" ht="13.5">
      <c r="A236">
        <v>103</v>
      </c>
      <c r="B236" t="s">
        <v>1072</v>
      </c>
      <c r="C236" t="s">
        <v>1073</v>
      </c>
      <c r="D236" t="s">
        <v>218</v>
      </c>
      <c r="E236">
        <v>19990114</v>
      </c>
      <c r="F236">
        <v>1</v>
      </c>
      <c r="H236">
        <f t="shared" si="6"/>
        <v>2</v>
      </c>
      <c r="I236" s="91" t="str">
        <f t="shared" si="7"/>
        <v>103女</v>
      </c>
    </row>
    <row r="237" spans="1:9" ht="13.5">
      <c r="A237">
        <v>107</v>
      </c>
      <c r="B237" t="s">
        <v>1074</v>
      </c>
      <c r="C237" t="s">
        <v>1075</v>
      </c>
      <c r="D237" t="s">
        <v>197</v>
      </c>
      <c r="E237">
        <v>19980702</v>
      </c>
      <c r="F237">
        <v>1</v>
      </c>
      <c r="H237">
        <f t="shared" si="6"/>
        <v>1</v>
      </c>
      <c r="I237" s="91" t="str">
        <f t="shared" si="7"/>
        <v>107男</v>
      </c>
    </row>
    <row r="238" spans="1:9" ht="13.5">
      <c r="A238">
        <v>103</v>
      </c>
      <c r="B238" t="s">
        <v>773</v>
      </c>
      <c r="C238" t="s">
        <v>774</v>
      </c>
      <c r="D238" t="s">
        <v>197</v>
      </c>
      <c r="E238">
        <v>19971212</v>
      </c>
      <c r="F238">
        <v>2</v>
      </c>
      <c r="H238">
        <f t="shared" si="6"/>
        <v>1</v>
      </c>
      <c r="I238" s="91" t="str">
        <f t="shared" si="7"/>
        <v>103男</v>
      </c>
    </row>
    <row r="239" spans="1:9" ht="13.5">
      <c r="A239">
        <v>101</v>
      </c>
      <c r="B239" t="s">
        <v>1076</v>
      </c>
      <c r="C239" t="s">
        <v>1077</v>
      </c>
      <c r="D239" t="s">
        <v>197</v>
      </c>
      <c r="E239">
        <v>19981205</v>
      </c>
      <c r="F239">
        <v>1</v>
      </c>
      <c r="H239">
        <f t="shared" si="6"/>
        <v>1</v>
      </c>
      <c r="I239" s="91" t="str">
        <f t="shared" si="7"/>
        <v>101男</v>
      </c>
    </row>
    <row r="240" spans="1:9" ht="13.5">
      <c r="A240">
        <v>104</v>
      </c>
      <c r="B240" t="s">
        <v>1078</v>
      </c>
      <c r="C240" t="s">
        <v>1079</v>
      </c>
      <c r="D240" t="s">
        <v>218</v>
      </c>
      <c r="E240">
        <v>19980517</v>
      </c>
      <c r="F240">
        <v>1</v>
      </c>
      <c r="H240">
        <f t="shared" si="6"/>
        <v>2</v>
      </c>
      <c r="I240" s="91" t="str">
        <f t="shared" si="7"/>
        <v>104女</v>
      </c>
    </row>
    <row r="241" spans="1:9" ht="13.5">
      <c r="A241">
        <v>100</v>
      </c>
      <c r="B241" t="s">
        <v>775</v>
      </c>
      <c r="C241" t="s">
        <v>776</v>
      </c>
      <c r="D241" t="s">
        <v>218</v>
      </c>
      <c r="E241">
        <v>19970413</v>
      </c>
      <c r="F241">
        <v>2</v>
      </c>
      <c r="H241">
        <f t="shared" si="6"/>
        <v>2</v>
      </c>
      <c r="I241" s="91" t="str">
        <f t="shared" si="7"/>
        <v>100女</v>
      </c>
    </row>
    <row r="242" spans="1:9" ht="13.5">
      <c r="A242">
        <v>102</v>
      </c>
      <c r="B242" t="s">
        <v>777</v>
      </c>
      <c r="C242" t="s">
        <v>778</v>
      </c>
      <c r="D242" t="s">
        <v>218</v>
      </c>
      <c r="E242">
        <v>19970207</v>
      </c>
      <c r="F242">
        <v>3</v>
      </c>
      <c r="H242">
        <f t="shared" si="6"/>
        <v>2</v>
      </c>
      <c r="I242" s="91" t="str">
        <f t="shared" si="7"/>
        <v>102女</v>
      </c>
    </row>
    <row r="243" spans="1:9" ht="13.5">
      <c r="A243">
        <v>129</v>
      </c>
      <c r="B243" t="s">
        <v>779</v>
      </c>
      <c r="C243" t="s">
        <v>780</v>
      </c>
      <c r="D243" t="s">
        <v>197</v>
      </c>
      <c r="E243">
        <v>19971203</v>
      </c>
      <c r="F243">
        <v>2</v>
      </c>
      <c r="H243">
        <f t="shared" si="6"/>
        <v>1</v>
      </c>
      <c r="I243" s="91" t="str">
        <f t="shared" si="7"/>
        <v>129男</v>
      </c>
    </row>
    <row r="244" spans="1:9" ht="13.5">
      <c r="A244">
        <v>114</v>
      </c>
      <c r="B244" t="s">
        <v>781</v>
      </c>
      <c r="C244" t="s">
        <v>782</v>
      </c>
      <c r="D244" t="s">
        <v>197</v>
      </c>
      <c r="E244">
        <v>19970926</v>
      </c>
      <c r="F244">
        <v>2</v>
      </c>
      <c r="H244">
        <f t="shared" si="6"/>
        <v>1</v>
      </c>
      <c r="I244" s="91" t="str">
        <f t="shared" si="7"/>
        <v>114男</v>
      </c>
    </row>
    <row r="245" spans="1:9" ht="13.5">
      <c r="A245">
        <v>106</v>
      </c>
      <c r="B245" t="s">
        <v>1080</v>
      </c>
      <c r="C245" t="s">
        <v>1081</v>
      </c>
      <c r="D245" t="s">
        <v>197</v>
      </c>
      <c r="E245">
        <v>19981008</v>
      </c>
      <c r="F245">
        <v>1</v>
      </c>
      <c r="H245">
        <f t="shared" si="6"/>
        <v>1</v>
      </c>
      <c r="I245" s="91" t="str">
        <f t="shared" si="7"/>
        <v>106男</v>
      </c>
    </row>
    <row r="246" spans="1:9" ht="13.5">
      <c r="A246">
        <v>102</v>
      </c>
      <c r="B246" t="s">
        <v>783</v>
      </c>
      <c r="C246" t="s">
        <v>784</v>
      </c>
      <c r="D246" t="s">
        <v>197</v>
      </c>
      <c r="E246">
        <v>19971114</v>
      </c>
      <c r="F246">
        <v>2</v>
      </c>
      <c r="H246">
        <f t="shared" si="6"/>
        <v>1</v>
      </c>
      <c r="I246" s="91" t="str">
        <f t="shared" si="7"/>
        <v>102男</v>
      </c>
    </row>
    <row r="247" spans="1:9" ht="13.5">
      <c r="A247">
        <v>105</v>
      </c>
      <c r="B247" t="s">
        <v>785</v>
      </c>
      <c r="C247" t="s">
        <v>786</v>
      </c>
      <c r="D247" t="s">
        <v>197</v>
      </c>
      <c r="E247">
        <v>19971119</v>
      </c>
      <c r="F247">
        <v>2</v>
      </c>
      <c r="H247">
        <f t="shared" si="6"/>
        <v>1</v>
      </c>
      <c r="I247" s="91" t="str">
        <f t="shared" si="7"/>
        <v>105男</v>
      </c>
    </row>
    <row r="248" spans="1:9" ht="13.5">
      <c r="A248">
        <v>128</v>
      </c>
      <c r="B248" t="s">
        <v>787</v>
      </c>
      <c r="C248" t="s">
        <v>788</v>
      </c>
      <c r="D248" t="s">
        <v>197</v>
      </c>
      <c r="E248">
        <v>19960621</v>
      </c>
      <c r="F248">
        <v>3</v>
      </c>
      <c r="H248">
        <f t="shared" si="6"/>
        <v>1</v>
      </c>
      <c r="I248" s="91" t="str">
        <f t="shared" si="7"/>
        <v>128男</v>
      </c>
    </row>
    <row r="249" spans="1:9" ht="13.5">
      <c r="A249">
        <v>104</v>
      </c>
      <c r="B249" t="s">
        <v>1082</v>
      </c>
      <c r="C249" t="s">
        <v>1083</v>
      </c>
      <c r="D249" t="s">
        <v>197</v>
      </c>
      <c r="E249">
        <v>19990217</v>
      </c>
      <c r="F249">
        <v>1</v>
      </c>
      <c r="H249">
        <f t="shared" si="6"/>
        <v>1</v>
      </c>
      <c r="I249" s="91" t="str">
        <f t="shared" si="7"/>
        <v>104男</v>
      </c>
    </row>
    <row r="250" spans="1:9" ht="13.5">
      <c r="A250">
        <v>117</v>
      </c>
      <c r="B250" t="s">
        <v>789</v>
      </c>
      <c r="C250" t="s">
        <v>790</v>
      </c>
      <c r="D250" t="s">
        <v>218</v>
      </c>
      <c r="E250">
        <v>19960710</v>
      </c>
      <c r="F250">
        <v>3</v>
      </c>
      <c r="H250">
        <f t="shared" si="6"/>
        <v>2</v>
      </c>
      <c r="I250" s="91" t="str">
        <f t="shared" si="7"/>
        <v>117女</v>
      </c>
    </row>
    <row r="251" spans="1:9" ht="13.5">
      <c r="A251">
        <v>79</v>
      </c>
      <c r="B251" t="s">
        <v>329</v>
      </c>
      <c r="C251" t="s">
        <v>330</v>
      </c>
      <c r="D251" t="s">
        <v>197</v>
      </c>
      <c r="E251">
        <v>19970224</v>
      </c>
      <c r="F251">
        <v>3</v>
      </c>
      <c r="H251">
        <f t="shared" si="6"/>
        <v>1</v>
      </c>
      <c r="I251" s="91" t="str">
        <f t="shared" si="7"/>
        <v>79男</v>
      </c>
    </row>
    <row r="252" spans="1:9" ht="13.5">
      <c r="A252">
        <v>124</v>
      </c>
      <c r="B252" t="s">
        <v>791</v>
      </c>
      <c r="C252" t="s">
        <v>792</v>
      </c>
      <c r="D252" t="s">
        <v>197</v>
      </c>
      <c r="E252">
        <v>19961004</v>
      </c>
      <c r="F252">
        <v>3</v>
      </c>
      <c r="H252">
        <f t="shared" si="6"/>
        <v>1</v>
      </c>
      <c r="I252" s="91" t="str">
        <f t="shared" si="7"/>
        <v>124男</v>
      </c>
    </row>
    <row r="253" spans="1:9" ht="13.5">
      <c r="A253">
        <v>113</v>
      </c>
      <c r="B253" t="s">
        <v>793</v>
      </c>
      <c r="C253" t="s">
        <v>794</v>
      </c>
      <c r="D253" t="s">
        <v>197</v>
      </c>
      <c r="E253">
        <v>19971013</v>
      </c>
      <c r="F253">
        <v>2</v>
      </c>
      <c r="H253">
        <f t="shared" si="6"/>
        <v>1</v>
      </c>
      <c r="I253" s="91" t="str">
        <f t="shared" si="7"/>
        <v>113男</v>
      </c>
    </row>
    <row r="254" spans="1:9" ht="13.5">
      <c r="A254">
        <v>108</v>
      </c>
      <c r="B254" t="s">
        <v>1084</v>
      </c>
      <c r="C254" t="s">
        <v>1085</v>
      </c>
      <c r="D254" t="s">
        <v>197</v>
      </c>
      <c r="E254">
        <v>19980417</v>
      </c>
      <c r="F254">
        <v>1</v>
      </c>
      <c r="H254">
        <f t="shared" si="6"/>
        <v>1</v>
      </c>
      <c r="I254" s="91" t="str">
        <f t="shared" si="7"/>
        <v>108男</v>
      </c>
    </row>
    <row r="255" spans="1:9" ht="13.5">
      <c r="A255">
        <v>101</v>
      </c>
      <c r="B255" t="s">
        <v>795</v>
      </c>
      <c r="C255" t="s">
        <v>796</v>
      </c>
      <c r="D255" t="s">
        <v>218</v>
      </c>
      <c r="E255">
        <v>19980226</v>
      </c>
      <c r="F255">
        <v>2</v>
      </c>
      <c r="H255">
        <f t="shared" si="6"/>
        <v>2</v>
      </c>
      <c r="I255" s="91" t="str">
        <f t="shared" si="7"/>
        <v>101女</v>
      </c>
    </row>
    <row r="256" spans="1:9" ht="13.5">
      <c r="A256">
        <v>100</v>
      </c>
      <c r="B256" t="s">
        <v>797</v>
      </c>
      <c r="C256" t="s">
        <v>798</v>
      </c>
      <c r="D256" t="s">
        <v>197</v>
      </c>
      <c r="E256">
        <v>19960713</v>
      </c>
      <c r="F256">
        <v>3</v>
      </c>
      <c r="H256">
        <f t="shared" si="6"/>
        <v>1</v>
      </c>
      <c r="I256" s="91" t="str">
        <f t="shared" si="7"/>
        <v>100男</v>
      </c>
    </row>
    <row r="257" spans="1:9" ht="13.5">
      <c r="A257">
        <v>816</v>
      </c>
      <c r="B257" t="s">
        <v>463</v>
      </c>
      <c r="C257" t="s">
        <v>464</v>
      </c>
      <c r="D257" t="s">
        <v>197</v>
      </c>
      <c r="E257">
        <v>19970722</v>
      </c>
      <c r="F257">
        <v>2</v>
      </c>
      <c r="H257">
        <f t="shared" si="6"/>
        <v>1</v>
      </c>
      <c r="I257" s="91" t="str">
        <f t="shared" si="7"/>
        <v>816男</v>
      </c>
    </row>
    <row r="258" spans="1:9" ht="13.5">
      <c r="A258">
        <v>807</v>
      </c>
      <c r="B258" t="s">
        <v>465</v>
      </c>
      <c r="C258" t="s">
        <v>466</v>
      </c>
      <c r="D258" t="s">
        <v>197</v>
      </c>
      <c r="E258">
        <v>19960508</v>
      </c>
      <c r="F258">
        <v>3</v>
      </c>
      <c r="H258">
        <f t="shared" si="6"/>
        <v>1</v>
      </c>
      <c r="I258" s="91" t="str">
        <f t="shared" si="7"/>
        <v>807男</v>
      </c>
    </row>
    <row r="259" spans="1:9" ht="13.5">
      <c r="A259">
        <v>854</v>
      </c>
      <c r="B259" t="s">
        <v>467</v>
      </c>
      <c r="C259" t="s">
        <v>468</v>
      </c>
      <c r="D259" t="s">
        <v>197</v>
      </c>
      <c r="E259">
        <v>19960831</v>
      </c>
      <c r="F259">
        <v>3</v>
      </c>
      <c r="H259">
        <f aca="true" t="shared" si="8" ref="H259:H322">IF(D259="男",1,2)</f>
        <v>1</v>
      </c>
      <c r="I259" s="91" t="str">
        <f aca="true" t="shared" si="9" ref="I259:I322">A259&amp;D259</f>
        <v>854男</v>
      </c>
    </row>
    <row r="260" spans="1:9" ht="13.5">
      <c r="A260">
        <v>827</v>
      </c>
      <c r="B260" t="s">
        <v>1086</v>
      </c>
      <c r="C260" t="s">
        <v>1087</v>
      </c>
      <c r="D260" t="s">
        <v>197</v>
      </c>
      <c r="E260">
        <v>19980711</v>
      </c>
      <c r="F260">
        <v>1</v>
      </c>
      <c r="H260">
        <f t="shared" si="8"/>
        <v>1</v>
      </c>
      <c r="I260" s="91" t="str">
        <f t="shared" si="9"/>
        <v>827男</v>
      </c>
    </row>
    <row r="261" spans="1:9" ht="13.5">
      <c r="A261">
        <v>812</v>
      </c>
      <c r="B261" t="s">
        <v>469</v>
      </c>
      <c r="C261" t="s">
        <v>470</v>
      </c>
      <c r="D261" t="s">
        <v>197</v>
      </c>
      <c r="E261">
        <v>19980207</v>
      </c>
      <c r="F261">
        <v>2</v>
      </c>
      <c r="H261">
        <f t="shared" si="8"/>
        <v>1</v>
      </c>
      <c r="I261" s="91" t="str">
        <f t="shared" si="9"/>
        <v>812男</v>
      </c>
    </row>
    <row r="262" spans="1:9" ht="13.5">
      <c r="A262">
        <v>813</v>
      </c>
      <c r="B262" t="s">
        <v>471</v>
      </c>
      <c r="C262" t="s">
        <v>472</v>
      </c>
      <c r="D262" t="s">
        <v>197</v>
      </c>
      <c r="E262">
        <v>19980202</v>
      </c>
      <c r="F262">
        <v>2</v>
      </c>
      <c r="H262">
        <f t="shared" si="8"/>
        <v>1</v>
      </c>
      <c r="I262" s="91" t="str">
        <f t="shared" si="9"/>
        <v>813男</v>
      </c>
    </row>
    <row r="263" spans="1:9" ht="13.5">
      <c r="A263">
        <v>826</v>
      </c>
      <c r="B263" t="s">
        <v>1088</v>
      </c>
      <c r="C263" t="s">
        <v>1089</v>
      </c>
      <c r="D263" t="s">
        <v>197</v>
      </c>
      <c r="E263">
        <v>19980719</v>
      </c>
      <c r="F263">
        <v>1</v>
      </c>
      <c r="H263">
        <f t="shared" si="8"/>
        <v>1</v>
      </c>
      <c r="I263" s="91" t="str">
        <f t="shared" si="9"/>
        <v>826男</v>
      </c>
    </row>
    <row r="264" spans="1:9" ht="13.5">
      <c r="A264">
        <v>814</v>
      </c>
      <c r="B264" t="s">
        <v>473</v>
      </c>
      <c r="C264" t="s">
        <v>474</v>
      </c>
      <c r="D264" t="s">
        <v>197</v>
      </c>
      <c r="E264">
        <v>19970820</v>
      </c>
      <c r="F264">
        <v>2</v>
      </c>
      <c r="H264">
        <f t="shared" si="8"/>
        <v>1</v>
      </c>
      <c r="I264" s="91" t="str">
        <f t="shared" si="9"/>
        <v>814男</v>
      </c>
    </row>
    <row r="265" spans="1:9" ht="13.5">
      <c r="A265">
        <v>815</v>
      </c>
      <c r="B265" t="s">
        <v>475</v>
      </c>
      <c r="C265" t="s">
        <v>476</v>
      </c>
      <c r="D265" t="s">
        <v>197</v>
      </c>
      <c r="E265">
        <v>19970816</v>
      </c>
      <c r="F265">
        <v>2</v>
      </c>
      <c r="H265">
        <f t="shared" si="8"/>
        <v>1</v>
      </c>
      <c r="I265" s="91" t="str">
        <f t="shared" si="9"/>
        <v>815男</v>
      </c>
    </row>
    <row r="266" spans="1:9" ht="13.5">
      <c r="A266">
        <v>801</v>
      </c>
      <c r="B266" t="s">
        <v>477</v>
      </c>
      <c r="C266" t="s">
        <v>478</v>
      </c>
      <c r="D266" t="s">
        <v>197</v>
      </c>
      <c r="E266">
        <v>19961201</v>
      </c>
      <c r="F266">
        <v>3</v>
      </c>
      <c r="H266">
        <f t="shared" si="8"/>
        <v>1</v>
      </c>
      <c r="I266" s="91" t="str">
        <f t="shared" si="9"/>
        <v>801男</v>
      </c>
    </row>
    <row r="267" spans="1:9" ht="13.5">
      <c r="A267">
        <v>857</v>
      </c>
      <c r="B267" t="s">
        <v>479</v>
      </c>
      <c r="C267" t="s">
        <v>480</v>
      </c>
      <c r="D267" t="s">
        <v>197</v>
      </c>
      <c r="E267">
        <v>19960805</v>
      </c>
      <c r="F267">
        <v>3</v>
      </c>
      <c r="H267">
        <f t="shared" si="8"/>
        <v>1</v>
      </c>
      <c r="I267" s="91" t="str">
        <f t="shared" si="9"/>
        <v>857男</v>
      </c>
    </row>
    <row r="268" spans="1:9" ht="13.5">
      <c r="A268">
        <v>803</v>
      </c>
      <c r="B268" t="s">
        <v>481</v>
      </c>
      <c r="C268" t="s">
        <v>482</v>
      </c>
      <c r="D268" t="s">
        <v>197</v>
      </c>
      <c r="E268">
        <v>19970206</v>
      </c>
      <c r="F268">
        <v>3</v>
      </c>
      <c r="H268">
        <f t="shared" si="8"/>
        <v>1</v>
      </c>
      <c r="I268" s="91" t="str">
        <f t="shared" si="9"/>
        <v>803男</v>
      </c>
    </row>
    <row r="269" spans="1:9" ht="13.5">
      <c r="A269">
        <v>800</v>
      </c>
      <c r="B269" t="s">
        <v>483</v>
      </c>
      <c r="C269" t="s">
        <v>484</v>
      </c>
      <c r="D269" t="s">
        <v>197</v>
      </c>
      <c r="E269">
        <v>19960528</v>
      </c>
      <c r="F269">
        <v>3</v>
      </c>
      <c r="H269">
        <f t="shared" si="8"/>
        <v>1</v>
      </c>
      <c r="I269" s="91" t="str">
        <f t="shared" si="9"/>
        <v>800男</v>
      </c>
    </row>
    <row r="270" spans="1:9" ht="13.5">
      <c r="A270">
        <v>856</v>
      </c>
      <c r="B270" t="s">
        <v>485</v>
      </c>
      <c r="C270" t="s">
        <v>486</v>
      </c>
      <c r="D270" t="s">
        <v>197</v>
      </c>
      <c r="E270">
        <v>19970128</v>
      </c>
      <c r="F270">
        <v>3</v>
      </c>
      <c r="H270">
        <f t="shared" si="8"/>
        <v>1</v>
      </c>
      <c r="I270" s="91" t="str">
        <f t="shared" si="9"/>
        <v>856男</v>
      </c>
    </row>
    <row r="271" spans="1:9" ht="13.5">
      <c r="A271">
        <v>808</v>
      </c>
      <c r="B271" t="s">
        <v>487</v>
      </c>
      <c r="C271" t="s">
        <v>488</v>
      </c>
      <c r="D271" t="s">
        <v>197</v>
      </c>
      <c r="E271">
        <v>19970923</v>
      </c>
      <c r="F271">
        <v>2</v>
      </c>
      <c r="H271">
        <f t="shared" si="8"/>
        <v>1</v>
      </c>
      <c r="I271" s="91" t="str">
        <f t="shared" si="9"/>
        <v>808男</v>
      </c>
    </row>
    <row r="272" spans="1:9" ht="13.5">
      <c r="A272">
        <v>809</v>
      </c>
      <c r="B272" t="s">
        <v>489</v>
      </c>
      <c r="C272" t="s">
        <v>490</v>
      </c>
      <c r="D272" t="s">
        <v>197</v>
      </c>
      <c r="E272">
        <v>19970923</v>
      </c>
      <c r="F272">
        <v>2</v>
      </c>
      <c r="H272">
        <f t="shared" si="8"/>
        <v>1</v>
      </c>
      <c r="I272" s="91" t="str">
        <f t="shared" si="9"/>
        <v>809男</v>
      </c>
    </row>
    <row r="273" spans="1:9" ht="13.5">
      <c r="A273">
        <v>817</v>
      </c>
      <c r="B273" t="s">
        <v>1090</v>
      </c>
      <c r="C273" t="s">
        <v>1091</v>
      </c>
      <c r="D273" t="s">
        <v>197</v>
      </c>
      <c r="E273">
        <v>19971120</v>
      </c>
      <c r="F273">
        <v>2</v>
      </c>
      <c r="H273">
        <f t="shared" si="8"/>
        <v>1</v>
      </c>
      <c r="I273" s="91" t="str">
        <f t="shared" si="9"/>
        <v>817男</v>
      </c>
    </row>
    <row r="274" spans="1:9" ht="13.5">
      <c r="A274">
        <v>824</v>
      </c>
      <c r="B274" t="s">
        <v>1092</v>
      </c>
      <c r="C274" t="s">
        <v>1093</v>
      </c>
      <c r="D274" t="s">
        <v>197</v>
      </c>
      <c r="E274">
        <v>19990324</v>
      </c>
      <c r="F274">
        <v>1</v>
      </c>
      <c r="H274">
        <f t="shared" si="8"/>
        <v>1</v>
      </c>
      <c r="I274" s="91" t="str">
        <f t="shared" si="9"/>
        <v>824男</v>
      </c>
    </row>
    <row r="275" spans="1:9" ht="13.5">
      <c r="A275">
        <v>806</v>
      </c>
      <c r="B275" t="s">
        <v>491</v>
      </c>
      <c r="C275" t="s">
        <v>492</v>
      </c>
      <c r="D275" t="s">
        <v>197</v>
      </c>
      <c r="E275">
        <v>19960627</v>
      </c>
      <c r="F275">
        <v>3</v>
      </c>
      <c r="H275">
        <f t="shared" si="8"/>
        <v>1</v>
      </c>
      <c r="I275" s="91" t="str">
        <f t="shared" si="9"/>
        <v>806男</v>
      </c>
    </row>
    <row r="276" spans="1:9" ht="13.5">
      <c r="A276">
        <v>802</v>
      </c>
      <c r="B276" t="s">
        <v>493</v>
      </c>
      <c r="C276" t="s">
        <v>494</v>
      </c>
      <c r="D276" t="s">
        <v>197</v>
      </c>
      <c r="E276">
        <v>19961102</v>
      </c>
      <c r="F276">
        <v>3</v>
      </c>
      <c r="H276">
        <f t="shared" si="8"/>
        <v>1</v>
      </c>
      <c r="I276" s="91" t="str">
        <f t="shared" si="9"/>
        <v>802男</v>
      </c>
    </row>
    <row r="277" spans="1:9" ht="13.5">
      <c r="A277">
        <v>805</v>
      </c>
      <c r="B277" t="s">
        <v>495</v>
      </c>
      <c r="C277" t="s">
        <v>496</v>
      </c>
      <c r="D277" t="s">
        <v>197</v>
      </c>
      <c r="E277">
        <v>19970320</v>
      </c>
      <c r="F277">
        <v>3</v>
      </c>
      <c r="H277">
        <f t="shared" si="8"/>
        <v>1</v>
      </c>
      <c r="I277" s="91" t="str">
        <f t="shared" si="9"/>
        <v>805男</v>
      </c>
    </row>
    <row r="278" spans="1:9" ht="13.5">
      <c r="A278">
        <v>811</v>
      </c>
      <c r="B278" t="s">
        <v>497</v>
      </c>
      <c r="C278" t="s">
        <v>498</v>
      </c>
      <c r="D278" t="s">
        <v>197</v>
      </c>
      <c r="E278">
        <v>19970622</v>
      </c>
      <c r="F278">
        <v>2</v>
      </c>
      <c r="H278">
        <f t="shared" si="8"/>
        <v>1</v>
      </c>
      <c r="I278" s="91" t="str">
        <f t="shared" si="9"/>
        <v>811男</v>
      </c>
    </row>
    <row r="279" spans="1:9" ht="13.5">
      <c r="A279">
        <v>804</v>
      </c>
      <c r="B279" t="s">
        <v>1094</v>
      </c>
      <c r="C279" t="s">
        <v>1095</v>
      </c>
      <c r="D279" t="s">
        <v>218</v>
      </c>
      <c r="E279">
        <v>19980509</v>
      </c>
      <c r="F279">
        <v>1</v>
      </c>
      <c r="H279">
        <f t="shared" si="8"/>
        <v>2</v>
      </c>
      <c r="I279" s="91" t="str">
        <f t="shared" si="9"/>
        <v>804女</v>
      </c>
    </row>
    <row r="280" spans="1:9" ht="13.5">
      <c r="A280">
        <v>859</v>
      </c>
      <c r="B280" t="s">
        <v>499</v>
      </c>
      <c r="C280" t="s">
        <v>500</v>
      </c>
      <c r="D280" t="s">
        <v>197</v>
      </c>
      <c r="E280">
        <v>19970102</v>
      </c>
      <c r="F280">
        <v>3</v>
      </c>
      <c r="H280">
        <f t="shared" si="8"/>
        <v>1</v>
      </c>
      <c r="I280" s="91" t="str">
        <f t="shared" si="9"/>
        <v>859男</v>
      </c>
    </row>
    <row r="281" spans="1:9" ht="13.5">
      <c r="A281">
        <v>828</v>
      </c>
      <c r="B281" t="s">
        <v>1096</v>
      </c>
      <c r="C281" t="s">
        <v>1097</v>
      </c>
      <c r="D281" t="s">
        <v>197</v>
      </c>
      <c r="E281">
        <v>19980525</v>
      </c>
      <c r="F281">
        <v>1</v>
      </c>
      <c r="H281">
        <f t="shared" si="8"/>
        <v>1</v>
      </c>
      <c r="I281" s="91" t="str">
        <f t="shared" si="9"/>
        <v>828男</v>
      </c>
    </row>
    <row r="282" spans="1:9" ht="13.5">
      <c r="A282">
        <v>821</v>
      </c>
      <c r="B282" t="s">
        <v>1098</v>
      </c>
      <c r="C282" t="s">
        <v>538</v>
      </c>
      <c r="D282" t="s">
        <v>197</v>
      </c>
      <c r="E282">
        <v>19980520</v>
      </c>
      <c r="F282">
        <v>1</v>
      </c>
      <c r="H282">
        <f t="shared" si="8"/>
        <v>1</v>
      </c>
      <c r="I282" s="91" t="str">
        <f t="shared" si="9"/>
        <v>821男</v>
      </c>
    </row>
    <row r="283" spans="1:9" ht="13.5">
      <c r="A283">
        <v>843</v>
      </c>
      <c r="B283" t="s">
        <v>1099</v>
      </c>
      <c r="C283" t="s">
        <v>1100</v>
      </c>
      <c r="D283" t="s">
        <v>197</v>
      </c>
      <c r="E283">
        <v>19960903</v>
      </c>
      <c r="F283">
        <v>3</v>
      </c>
      <c r="H283">
        <f t="shared" si="8"/>
        <v>1</v>
      </c>
      <c r="I283" s="91" t="str">
        <f t="shared" si="9"/>
        <v>843男</v>
      </c>
    </row>
    <row r="284" spans="1:9" ht="13.5">
      <c r="A284">
        <v>822</v>
      </c>
      <c r="B284" t="s">
        <v>1101</v>
      </c>
      <c r="C284" t="s">
        <v>1102</v>
      </c>
      <c r="D284" t="s">
        <v>197</v>
      </c>
      <c r="E284">
        <v>19981229</v>
      </c>
      <c r="F284">
        <v>1</v>
      </c>
      <c r="H284">
        <f t="shared" si="8"/>
        <v>1</v>
      </c>
      <c r="I284" s="91" t="str">
        <f t="shared" si="9"/>
        <v>822男</v>
      </c>
    </row>
    <row r="285" spans="1:9" ht="13.5">
      <c r="A285">
        <v>825</v>
      </c>
      <c r="B285" t="s">
        <v>1103</v>
      </c>
      <c r="C285" t="s">
        <v>1104</v>
      </c>
      <c r="D285" t="s">
        <v>197</v>
      </c>
      <c r="E285">
        <v>19990330</v>
      </c>
      <c r="F285">
        <v>1</v>
      </c>
      <c r="H285">
        <f t="shared" si="8"/>
        <v>1</v>
      </c>
      <c r="I285" s="91" t="str">
        <f t="shared" si="9"/>
        <v>825男</v>
      </c>
    </row>
    <row r="286" spans="1:9" ht="13.5">
      <c r="A286">
        <v>810</v>
      </c>
      <c r="B286" t="s">
        <v>501</v>
      </c>
      <c r="C286" t="s">
        <v>502</v>
      </c>
      <c r="D286" t="s">
        <v>197</v>
      </c>
      <c r="E286">
        <v>19970622</v>
      </c>
      <c r="F286">
        <v>2</v>
      </c>
      <c r="H286">
        <f t="shared" si="8"/>
        <v>1</v>
      </c>
      <c r="I286" s="91" t="str">
        <f t="shared" si="9"/>
        <v>810男</v>
      </c>
    </row>
    <row r="287" spans="1:9" ht="13.5">
      <c r="A287">
        <v>858</v>
      </c>
      <c r="B287" t="s">
        <v>503</v>
      </c>
      <c r="C287" t="s">
        <v>504</v>
      </c>
      <c r="D287" t="s">
        <v>197</v>
      </c>
      <c r="E287">
        <v>19970329</v>
      </c>
      <c r="F287">
        <v>3</v>
      </c>
      <c r="H287">
        <f t="shared" si="8"/>
        <v>1</v>
      </c>
      <c r="I287" s="91" t="str">
        <f t="shared" si="9"/>
        <v>858男</v>
      </c>
    </row>
    <row r="288" spans="1:9" ht="13.5">
      <c r="A288">
        <v>823</v>
      </c>
      <c r="B288" t="s">
        <v>1105</v>
      </c>
      <c r="C288" t="s">
        <v>1106</v>
      </c>
      <c r="D288" t="s">
        <v>197</v>
      </c>
      <c r="E288">
        <v>19981109</v>
      </c>
      <c r="F288">
        <v>1</v>
      </c>
      <c r="H288">
        <f t="shared" si="8"/>
        <v>1</v>
      </c>
      <c r="I288" s="91" t="str">
        <f t="shared" si="9"/>
        <v>823男</v>
      </c>
    </row>
    <row r="289" spans="1:9" ht="13.5">
      <c r="A289">
        <v>820</v>
      </c>
      <c r="B289" t="s">
        <v>1107</v>
      </c>
      <c r="C289" t="s">
        <v>1108</v>
      </c>
      <c r="D289" t="s">
        <v>197</v>
      </c>
      <c r="E289">
        <v>19980721</v>
      </c>
      <c r="F289">
        <v>1</v>
      </c>
      <c r="H289">
        <f t="shared" si="8"/>
        <v>1</v>
      </c>
      <c r="I289" s="91" t="str">
        <f t="shared" si="9"/>
        <v>820男</v>
      </c>
    </row>
    <row r="290" spans="1:9" ht="13.5">
      <c r="A290">
        <v>855</v>
      </c>
      <c r="B290" t="s">
        <v>505</v>
      </c>
      <c r="C290" t="s">
        <v>506</v>
      </c>
      <c r="D290" t="s">
        <v>197</v>
      </c>
      <c r="E290">
        <v>19960719</v>
      </c>
      <c r="F290">
        <v>3</v>
      </c>
      <c r="H290">
        <f t="shared" si="8"/>
        <v>1</v>
      </c>
      <c r="I290" s="91" t="str">
        <f t="shared" si="9"/>
        <v>855男</v>
      </c>
    </row>
    <row r="291" spans="1:9" ht="13.5">
      <c r="A291">
        <v>829</v>
      </c>
      <c r="B291" t="s">
        <v>1109</v>
      </c>
      <c r="C291" t="s">
        <v>1110</v>
      </c>
      <c r="D291" t="s">
        <v>197</v>
      </c>
      <c r="E291">
        <v>19981125</v>
      </c>
      <c r="F291">
        <v>1</v>
      </c>
      <c r="H291">
        <f t="shared" si="8"/>
        <v>1</v>
      </c>
      <c r="I291" s="91" t="str">
        <f t="shared" si="9"/>
        <v>829男</v>
      </c>
    </row>
    <row r="292" spans="1:9" ht="13.5">
      <c r="A292">
        <v>1335</v>
      </c>
      <c r="B292" t="s">
        <v>1111</v>
      </c>
      <c r="C292" t="s">
        <v>1112</v>
      </c>
      <c r="D292" t="s">
        <v>218</v>
      </c>
      <c r="E292">
        <v>19981118</v>
      </c>
      <c r="F292">
        <v>1</v>
      </c>
      <c r="H292">
        <f t="shared" si="8"/>
        <v>2</v>
      </c>
      <c r="I292" s="91" t="str">
        <f t="shared" si="9"/>
        <v>1335女</v>
      </c>
    </row>
    <row r="293" spans="1:9" ht="13.5">
      <c r="A293">
        <v>1332</v>
      </c>
      <c r="B293" t="s">
        <v>1113</v>
      </c>
      <c r="C293" t="s">
        <v>1114</v>
      </c>
      <c r="D293" t="s">
        <v>218</v>
      </c>
      <c r="E293">
        <v>19980623</v>
      </c>
      <c r="F293">
        <v>1</v>
      </c>
      <c r="H293">
        <f t="shared" si="8"/>
        <v>2</v>
      </c>
      <c r="I293" s="91" t="str">
        <f t="shared" si="9"/>
        <v>1332女</v>
      </c>
    </row>
    <row r="294" spans="1:9" ht="13.5">
      <c r="A294">
        <v>1333</v>
      </c>
      <c r="B294" t="s">
        <v>1115</v>
      </c>
      <c r="C294" t="s">
        <v>1116</v>
      </c>
      <c r="D294" t="s">
        <v>218</v>
      </c>
      <c r="E294">
        <v>19980609</v>
      </c>
      <c r="F294">
        <v>1</v>
      </c>
      <c r="H294">
        <f t="shared" si="8"/>
        <v>2</v>
      </c>
      <c r="I294" s="91" t="str">
        <f t="shared" si="9"/>
        <v>1333女</v>
      </c>
    </row>
    <row r="295" spans="1:9" ht="13.5">
      <c r="A295">
        <v>1333</v>
      </c>
      <c r="B295" t="s">
        <v>507</v>
      </c>
      <c r="C295" t="s">
        <v>508</v>
      </c>
      <c r="D295" t="s">
        <v>197</v>
      </c>
      <c r="E295">
        <v>19960630</v>
      </c>
      <c r="F295">
        <v>3</v>
      </c>
      <c r="H295">
        <f t="shared" si="8"/>
        <v>1</v>
      </c>
      <c r="I295" s="91" t="str">
        <f t="shared" si="9"/>
        <v>1333男</v>
      </c>
    </row>
    <row r="296" spans="1:9" ht="13.5">
      <c r="A296">
        <v>1335</v>
      </c>
      <c r="B296" t="s">
        <v>509</v>
      </c>
      <c r="C296" t="s">
        <v>510</v>
      </c>
      <c r="D296" t="s">
        <v>197</v>
      </c>
      <c r="E296">
        <v>19960629</v>
      </c>
      <c r="F296">
        <v>3</v>
      </c>
      <c r="H296">
        <f t="shared" si="8"/>
        <v>1</v>
      </c>
      <c r="I296" s="91" t="str">
        <f t="shared" si="9"/>
        <v>1335男</v>
      </c>
    </row>
    <row r="297" spans="1:9" ht="13.5">
      <c r="A297">
        <v>1355</v>
      </c>
      <c r="B297" t="s">
        <v>1117</v>
      </c>
      <c r="C297" t="s">
        <v>1118</v>
      </c>
      <c r="D297" t="s">
        <v>197</v>
      </c>
      <c r="E297">
        <v>19980527</v>
      </c>
      <c r="F297">
        <v>1</v>
      </c>
      <c r="H297">
        <f t="shared" si="8"/>
        <v>1</v>
      </c>
      <c r="I297" s="91" t="str">
        <f t="shared" si="9"/>
        <v>1355男</v>
      </c>
    </row>
    <row r="298" spans="1:9" ht="13.5">
      <c r="A298">
        <v>1334</v>
      </c>
      <c r="B298" t="s">
        <v>1119</v>
      </c>
      <c r="C298" t="s">
        <v>1120</v>
      </c>
      <c r="D298" t="s">
        <v>218</v>
      </c>
      <c r="E298">
        <v>19990214</v>
      </c>
      <c r="F298">
        <v>1</v>
      </c>
      <c r="H298">
        <f t="shared" si="8"/>
        <v>2</v>
      </c>
      <c r="I298" s="91" t="str">
        <f t="shared" si="9"/>
        <v>1334女</v>
      </c>
    </row>
    <row r="299" spans="1:9" ht="13.5">
      <c r="A299">
        <v>1337</v>
      </c>
      <c r="B299" t="s">
        <v>511</v>
      </c>
      <c r="C299" t="s">
        <v>512</v>
      </c>
      <c r="D299" t="s">
        <v>197</v>
      </c>
      <c r="E299">
        <v>19970404</v>
      </c>
      <c r="F299">
        <v>2</v>
      </c>
      <c r="H299">
        <f t="shared" si="8"/>
        <v>1</v>
      </c>
      <c r="I299" s="91" t="str">
        <f t="shared" si="9"/>
        <v>1337男</v>
      </c>
    </row>
    <row r="300" spans="1:9" ht="13.5">
      <c r="A300">
        <v>1336</v>
      </c>
      <c r="B300" t="s">
        <v>513</v>
      </c>
      <c r="C300" t="s">
        <v>514</v>
      </c>
      <c r="D300" t="s">
        <v>197</v>
      </c>
      <c r="E300">
        <v>19971008</v>
      </c>
      <c r="F300">
        <v>2</v>
      </c>
      <c r="H300">
        <f t="shared" si="8"/>
        <v>1</v>
      </c>
      <c r="I300" s="91" t="str">
        <f t="shared" si="9"/>
        <v>1336男</v>
      </c>
    </row>
    <row r="301" spans="1:9" ht="13.5">
      <c r="A301">
        <v>1340</v>
      </c>
      <c r="B301" t="s">
        <v>515</v>
      </c>
      <c r="C301" t="s">
        <v>496</v>
      </c>
      <c r="D301" t="s">
        <v>197</v>
      </c>
      <c r="E301">
        <v>19970704</v>
      </c>
      <c r="F301">
        <v>2</v>
      </c>
      <c r="H301">
        <f t="shared" si="8"/>
        <v>1</v>
      </c>
      <c r="I301" s="91" t="str">
        <f t="shared" si="9"/>
        <v>1340男</v>
      </c>
    </row>
    <row r="302" spans="1:9" ht="13.5">
      <c r="A302">
        <v>1342</v>
      </c>
      <c r="B302" t="s">
        <v>516</v>
      </c>
      <c r="C302" t="s">
        <v>517</v>
      </c>
      <c r="D302" t="s">
        <v>197</v>
      </c>
      <c r="E302">
        <v>19961121</v>
      </c>
      <c r="F302">
        <v>3</v>
      </c>
      <c r="H302">
        <f t="shared" si="8"/>
        <v>1</v>
      </c>
      <c r="I302" s="91" t="str">
        <f t="shared" si="9"/>
        <v>1342男</v>
      </c>
    </row>
    <row r="303" spans="1:9" ht="13.5">
      <c r="A303">
        <v>1338</v>
      </c>
      <c r="B303" t="s">
        <v>518</v>
      </c>
      <c r="C303" t="s">
        <v>519</v>
      </c>
      <c r="D303" t="s">
        <v>197</v>
      </c>
      <c r="E303">
        <v>19980223</v>
      </c>
      <c r="F303">
        <v>2</v>
      </c>
      <c r="H303">
        <f t="shared" si="8"/>
        <v>1</v>
      </c>
      <c r="I303" s="91" t="str">
        <f t="shared" si="9"/>
        <v>1338男</v>
      </c>
    </row>
    <row r="304" spans="1:9" ht="13.5">
      <c r="A304">
        <v>1330</v>
      </c>
      <c r="B304" t="s">
        <v>520</v>
      </c>
      <c r="C304" t="s">
        <v>521</v>
      </c>
      <c r="D304" t="s">
        <v>218</v>
      </c>
      <c r="E304">
        <v>19960912</v>
      </c>
      <c r="F304">
        <v>3</v>
      </c>
      <c r="H304">
        <f t="shared" si="8"/>
        <v>2</v>
      </c>
      <c r="I304" s="91" t="str">
        <f t="shared" si="9"/>
        <v>1330女</v>
      </c>
    </row>
    <row r="305" spans="1:9" ht="13.5">
      <c r="A305">
        <v>1339</v>
      </c>
      <c r="B305" t="s">
        <v>522</v>
      </c>
      <c r="C305" t="s">
        <v>523</v>
      </c>
      <c r="D305" t="s">
        <v>197</v>
      </c>
      <c r="E305">
        <v>19970717</v>
      </c>
      <c r="F305">
        <v>2</v>
      </c>
      <c r="H305">
        <f t="shared" si="8"/>
        <v>1</v>
      </c>
      <c r="I305" s="91" t="str">
        <f t="shared" si="9"/>
        <v>1339男</v>
      </c>
    </row>
    <row r="306" spans="1:9" ht="13.5">
      <c r="A306">
        <v>1330</v>
      </c>
      <c r="B306" t="s">
        <v>524</v>
      </c>
      <c r="C306" t="s">
        <v>525</v>
      </c>
      <c r="D306" t="s">
        <v>197</v>
      </c>
      <c r="E306">
        <v>19970402</v>
      </c>
      <c r="F306">
        <v>2</v>
      </c>
      <c r="H306">
        <f t="shared" si="8"/>
        <v>1</v>
      </c>
      <c r="I306" s="91" t="str">
        <f t="shared" si="9"/>
        <v>1330男</v>
      </c>
    </row>
    <row r="307" spans="1:9" ht="13.5">
      <c r="A307">
        <v>1348</v>
      </c>
      <c r="B307" t="s">
        <v>1121</v>
      </c>
      <c r="C307" t="s">
        <v>1122</v>
      </c>
      <c r="D307" t="s">
        <v>197</v>
      </c>
      <c r="E307">
        <v>19960404</v>
      </c>
      <c r="F307">
        <v>2</v>
      </c>
      <c r="H307">
        <f t="shared" si="8"/>
        <v>1</v>
      </c>
      <c r="I307" s="91" t="str">
        <f t="shared" si="9"/>
        <v>1348男</v>
      </c>
    </row>
    <row r="308" spans="1:9" ht="13.5">
      <c r="A308">
        <v>1331</v>
      </c>
      <c r="B308" t="s">
        <v>526</v>
      </c>
      <c r="C308" t="s">
        <v>527</v>
      </c>
      <c r="D308" t="s">
        <v>197</v>
      </c>
      <c r="E308">
        <v>19970207</v>
      </c>
      <c r="F308">
        <v>3</v>
      </c>
      <c r="H308">
        <f t="shared" si="8"/>
        <v>1</v>
      </c>
      <c r="I308" s="91" t="str">
        <f t="shared" si="9"/>
        <v>1331男</v>
      </c>
    </row>
    <row r="309" spans="1:9" ht="13.5">
      <c r="A309">
        <v>1349</v>
      </c>
      <c r="B309" t="s">
        <v>528</v>
      </c>
      <c r="C309" t="s">
        <v>529</v>
      </c>
      <c r="D309" t="s">
        <v>197</v>
      </c>
      <c r="E309">
        <v>19960925</v>
      </c>
      <c r="F309">
        <v>3</v>
      </c>
      <c r="H309">
        <f t="shared" si="8"/>
        <v>1</v>
      </c>
      <c r="I309" s="91" t="str">
        <f t="shared" si="9"/>
        <v>1349男</v>
      </c>
    </row>
    <row r="310" spans="1:9" ht="13.5">
      <c r="A310">
        <v>1352</v>
      </c>
      <c r="B310" t="s">
        <v>1123</v>
      </c>
      <c r="C310" t="s">
        <v>1124</v>
      </c>
      <c r="D310" t="s">
        <v>197</v>
      </c>
      <c r="E310">
        <v>19980505</v>
      </c>
      <c r="F310">
        <v>1</v>
      </c>
      <c r="H310">
        <f t="shared" si="8"/>
        <v>1</v>
      </c>
      <c r="I310" s="91" t="str">
        <f t="shared" si="9"/>
        <v>1352男</v>
      </c>
    </row>
    <row r="311" spans="1:9" ht="13.5">
      <c r="A311">
        <v>1350</v>
      </c>
      <c r="B311" t="s">
        <v>1125</v>
      </c>
      <c r="C311" t="s">
        <v>1126</v>
      </c>
      <c r="D311" t="s">
        <v>197</v>
      </c>
      <c r="E311">
        <v>19980706</v>
      </c>
      <c r="F311">
        <v>1</v>
      </c>
      <c r="H311">
        <f t="shared" si="8"/>
        <v>1</v>
      </c>
      <c r="I311" s="91" t="str">
        <f t="shared" si="9"/>
        <v>1350男</v>
      </c>
    </row>
    <row r="312" spans="1:9" ht="13.5">
      <c r="A312">
        <v>1334</v>
      </c>
      <c r="B312" t="s">
        <v>530</v>
      </c>
      <c r="C312" t="s">
        <v>531</v>
      </c>
      <c r="D312" t="s">
        <v>197</v>
      </c>
      <c r="E312">
        <v>19960419</v>
      </c>
      <c r="F312">
        <v>3</v>
      </c>
      <c r="H312">
        <f t="shared" si="8"/>
        <v>1</v>
      </c>
      <c r="I312" s="91" t="str">
        <f t="shared" si="9"/>
        <v>1334男</v>
      </c>
    </row>
    <row r="313" spans="1:9" ht="13.5">
      <c r="A313">
        <v>1331</v>
      </c>
      <c r="B313" t="s">
        <v>532</v>
      </c>
      <c r="C313" t="s">
        <v>533</v>
      </c>
      <c r="D313" t="s">
        <v>218</v>
      </c>
      <c r="E313">
        <v>19961226</v>
      </c>
      <c r="F313">
        <v>3</v>
      </c>
      <c r="H313">
        <f t="shared" si="8"/>
        <v>2</v>
      </c>
      <c r="I313" s="91" t="str">
        <f t="shared" si="9"/>
        <v>1331女</v>
      </c>
    </row>
    <row r="314" spans="1:9" ht="13.5">
      <c r="A314">
        <v>787</v>
      </c>
      <c r="B314" t="s">
        <v>534</v>
      </c>
      <c r="C314" t="s">
        <v>535</v>
      </c>
      <c r="D314" t="s">
        <v>197</v>
      </c>
      <c r="E314">
        <v>19971105</v>
      </c>
      <c r="F314">
        <v>2</v>
      </c>
      <c r="H314">
        <f t="shared" si="8"/>
        <v>1</v>
      </c>
      <c r="I314" s="91" t="str">
        <f t="shared" si="9"/>
        <v>787男</v>
      </c>
    </row>
    <row r="315" spans="1:9" ht="13.5">
      <c r="A315">
        <v>780</v>
      </c>
      <c r="B315" t="s">
        <v>1127</v>
      </c>
      <c r="C315" t="s">
        <v>1128</v>
      </c>
      <c r="D315" t="s">
        <v>218</v>
      </c>
      <c r="E315">
        <v>19980810</v>
      </c>
      <c r="F315">
        <v>1</v>
      </c>
      <c r="H315">
        <f t="shared" si="8"/>
        <v>2</v>
      </c>
      <c r="I315" s="91" t="str">
        <f t="shared" si="9"/>
        <v>780女</v>
      </c>
    </row>
    <row r="316" spans="1:9" ht="13.5">
      <c r="A316">
        <v>796</v>
      </c>
      <c r="B316" t="s">
        <v>536</v>
      </c>
      <c r="C316" t="s">
        <v>537</v>
      </c>
      <c r="D316" t="s">
        <v>197</v>
      </c>
      <c r="E316">
        <v>19960429</v>
      </c>
      <c r="F316">
        <v>3</v>
      </c>
      <c r="H316">
        <f t="shared" si="8"/>
        <v>1</v>
      </c>
      <c r="I316" s="91" t="str">
        <f t="shared" si="9"/>
        <v>796男</v>
      </c>
    </row>
    <row r="317" spans="1:9" ht="13.5">
      <c r="A317">
        <v>797</v>
      </c>
      <c r="B317" t="s">
        <v>539</v>
      </c>
      <c r="C317" t="s">
        <v>540</v>
      </c>
      <c r="D317" t="s">
        <v>197</v>
      </c>
      <c r="E317">
        <v>19960728</v>
      </c>
      <c r="F317">
        <v>3</v>
      </c>
      <c r="H317">
        <f t="shared" si="8"/>
        <v>1</v>
      </c>
      <c r="I317" s="91" t="str">
        <f t="shared" si="9"/>
        <v>797男</v>
      </c>
    </row>
    <row r="318" spans="1:9" ht="13.5">
      <c r="A318">
        <v>780</v>
      </c>
      <c r="B318" t="s">
        <v>1129</v>
      </c>
      <c r="C318" t="s">
        <v>1130</v>
      </c>
      <c r="D318" t="s">
        <v>197</v>
      </c>
      <c r="E318">
        <v>19980612</v>
      </c>
      <c r="F318">
        <v>1</v>
      </c>
      <c r="H318">
        <f t="shared" si="8"/>
        <v>1</v>
      </c>
      <c r="I318" s="91" t="str">
        <f t="shared" si="9"/>
        <v>780男</v>
      </c>
    </row>
    <row r="319" spans="1:9" ht="13.5">
      <c r="A319">
        <v>781</v>
      </c>
      <c r="B319" t="s">
        <v>1131</v>
      </c>
      <c r="C319" t="s">
        <v>1132</v>
      </c>
      <c r="D319" t="s">
        <v>218</v>
      </c>
      <c r="E319">
        <v>19961115</v>
      </c>
      <c r="F319">
        <v>3</v>
      </c>
      <c r="H319">
        <f t="shared" si="8"/>
        <v>2</v>
      </c>
      <c r="I319" s="91" t="str">
        <f t="shared" si="9"/>
        <v>781女</v>
      </c>
    </row>
    <row r="320" spans="1:9" ht="13.5">
      <c r="A320">
        <v>798</v>
      </c>
      <c r="B320" t="s">
        <v>1133</v>
      </c>
      <c r="C320" t="s">
        <v>1134</v>
      </c>
      <c r="D320" t="s">
        <v>197</v>
      </c>
      <c r="E320">
        <v>19970221</v>
      </c>
      <c r="F320">
        <v>3</v>
      </c>
      <c r="H320">
        <f t="shared" si="8"/>
        <v>1</v>
      </c>
      <c r="I320" s="91" t="str">
        <f t="shared" si="9"/>
        <v>798男</v>
      </c>
    </row>
    <row r="321" spans="1:9" ht="13.5">
      <c r="A321">
        <v>954</v>
      </c>
      <c r="B321" t="s">
        <v>541</v>
      </c>
      <c r="C321" t="s">
        <v>542</v>
      </c>
      <c r="D321" t="s">
        <v>218</v>
      </c>
      <c r="E321">
        <v>19970919</v>
      </c>
      <c r="F321">
        <v>2</v>
      </c>
      <c r="H321">
        <f t="shared" si="8"/>
        <v>2</v>
      </c>
      <c r="I321" s="91" t="str">
        <f t="shared" si="9"/>
        <v>954女</v>
      </c>
    </row>
    <row r="322" spans="1:9" ht="13.5">
      <c r="A322">
        <v>936</v>
      </c>
      <c r="B322" t="s">
        <v>1135</v>
      </c>
      <c r="C322" t="s">
        <v>1136</v>
      </c>
      <c r="D322" t="s">
        <v>197</v>
      </c>
      <c r="E322">
        <v>19980922</v>
      </c>
      <c r="F322">
        <v>1</v>
      </c>
      <c r="H322">
        <f t="shared" si="8"/>
        <v>1</v>
      </c>
      <c r="I322" s="91" t="str">
        <f t="shared" si="9"/>
        <v>936男</v>
      </c>
    </row>
    <row r="323" spans="1:9" ht="13.5">
      <c r="A323">
        <v>945</v>
      </c>
      <c r="B323" t="s">
        <v>543</v>
      </c>
      <c r="C323" t="s">
        <v>544</v>
      </c>
      <c r="D323" t="s">
        <v>197</v>
      </c>
      <c r="E323">
        <v>19970313</v>
      </c>
      <c r="F323">
        <v>3</v>
      </c>
      <c r="H323">
        <f aca="true" t="shared" si="10" ref="H323:H386">IF(D323="男",1,2)</f>
        <v>1</v>
      </c>
      <c r="I323" s="91" t="str">
        <f aca="true" t="shared" si="11" ref="I323:I386">A323&amp;D323</f>
        <v>945男</v>
      </c>
    </row>
    <row r="324" spans="1:9" ht="13.5">
      <c r="A324">
        <v>951</v>
      </c>
      <c r="B324" t="s">
        <v>545</v>
      </c>
      <c r="C324" t="s">
        <v>546</v>
      </c>
      <c r="D324" t="s">
        <v>218</v>
      </c>
      <c r="E324">
        <v>19970804</v>
      </c>
      <c r="F324">
        <v>2</v>
      </c>
      <c r="H324">
        <f t="shared" si="10"/>
        <v>2</v>
      </c>
      <c r="I324" s="91" t="str">
        <f t="shared" si="11"/>
        <v>951女</v>
      </c>
    </row>
    <row r="325" spans="1:9" ht="13.5">
      <c r="A325">
        <v>955</v>
      </c>
      <c r="B325" t="s">
        <v>547</v>
      </c>
      <c r="C325" t="s">
        <v>548</v>
      </c>
      <c r="D325" t="s">
        <v>197</v>
      </c>
      <c r="E325">
        <v>19970924</v>
      </c>
      <c r="F325">
        <v>2</v>
      </c>
      <c r="H325">
        <f t="shared" si="10"/>
        <v>1</v>
      </c>
      <c r="I325" s="91" t="str">
        <f t="shared" si="11"/>
        <v>955男</v>
      </c>
    </row>
    <row r="326" spans="1:9" ht="13.5">
      <c r="A326">
        <v>950</v>
      </c>
      <c r="B326" t="s">
        <v>549</v>
      </c>
      <c r="C326" t="s">
        <v>550</v>
      </c>
      <c r="D326" t="s">
        <v>218</v>
      </c>
      <c r="E326">
        <v>19971130</v>
      </c>
      <c r="F326">
        <v>2</v>
      </c>
      <c r="H326">
        <f t="shared" si="10"/>
        <v>2</v>
      </c>
      <c r="I326" s="91" t="str">
        <f t="shared" si="11"/>
        <v>950女</v>
      </c>
    </row>
    <row r="327" spans="1:9" ht="13.5">
      <c r="A327">
        <v>940</v>
      </c>
      <c r="B327" t="s">
        <v>551</v>
      </c>
      <c r="C327" t="s">
        <v>552</v>
      </c>
      <c r="D327" t="s">
        <v>218</v>
      </c>
      <c r="E327">
        <v>19960527</v>
      </c>
      <c r="F327">
        <v>3</v>
      </c>
      <c r="H327">
        <f t="shared" si="10"/>
        <v>2</v>
      </c>
      <c r="I327" s="91" t="str">
        <f t="shared" si="11"/>
        <v>940女</v>
      </c>
    </row>
    <row r="328" spans="1:9" ht="13.5">
      <c r="A328">
        <v>941</v>
      </c>
      <c r="B328" t="s">
        <v>553</v>
      </c>
      <c r="C328" t="s">
        <v>554</v>
      </c>
      <c r="D328" t="s">
        <v>218</v>
      </c>
      <c r="E328">
        <v>19961015</v>
      </c>
      <c r="F328">
        <v>3</v>
      </c>
      <c r="H328">
        <f t="shared" si="10"/>
        <v>2</v>
      </c>
      <c r="I328" s="91" t="str">
        <f t="shared" si="11"/>
        <v>941女</v>
      </c>
    </row>
    <row r="329" spans="1:9" ht="13.5">
      <c r="A329">
        <v>955</v>
      </c>
      <c r="B329" t="s">
        <v>555</v>
      </c>
      <c r="C329" t="s">
        <v>556</v>
      </c>
      <c r="D329" t="s">
        <v>218</v>
      </c>
      <c r="E329">
        <v>19971225</v>
      </c>
      <c r="F329">
        <v>2</v>
      </c>
      <c r="H329">
        <f t="shared" si="10"/>
        <v>2</v>
      </c>
      <c r="I329" s="91" t="str">
        <f t="shared" si="11"/>
        <v>955女</v>
      </c>
    </row>
    <row r="330" spans="1:9" ht="13.5">
      <c r="A330">
        <v>941</v>
      </c>
      <c r="B330" t="s">
        <v>557</v>
      </c>
      <c r="C330" t="s">
        <v>558</v>
      </c>
      <c r="D330" t="s">
        <v>197</v>
      </c>
      <c r="E330">
        <v>19960510</v>
      </c>
      <c r="F330">
        <v>3</v>
      </c>
      <c r="H330">
        <f t="shared" si="10"/>
        <v>1</v>
      </c>
      <c r="I330" s="91" t="str">
        <f t="shared" si="11"/>
        <v>941男</v>
      </c>
    </row>
    <row r="331" spans="1:9" ht="13.5">
      <c r="A331">
        <v>940</v>
      </c>
      <c r="B331" t="s">
        <v>559</v>
      </c>
      <c r="C331" t="s">
        <v>560</v>
      </c>
      <c r="D331" t="s">
        <v>197</v>
      </c>
      <c r="E331">
        <v>19960831</v>
      </c>
      <c r="F331">
        <v>3</v>
      </c>
      <c r="H331">
        <f t="shared" si="10"/>
        <v>1</v>
      </c>
      <c r="I331" s="91" t="str">
        <f t="shared" si="11"/>
        <v>940男</v>
      </c>
    </row>
    <row r="332" spans="1:9" ht="13.5">
      <c r="A332">
        <v>935</v>
      </c>
      <c r="B332" t="s">
        <v>1137</v>
      </c>
      <c r="C332" t="s">
        <v>1138</v>
      </c>
      <c r="D332" t="s">
        <v>218</v>
      </c>
      <c r="E332">
        <v>19981107</v>
      </c>
      <c r="F332">
        <v>1</v>
      </c>
      <c r="H332">
        <f t="shared" si="10"/>
        <v>2</v>
      </c>
      <c r="I332" s="91" t="str">
        <f t="shared" si="11"/>
        <v>935女</v>
      </c>
    </row>
    <row r="333" spans="1:9" ht="13.5">
      <c r="A333">
        <v>944</v>
      </c>
      <c r="B333" t="s">
        <v>561</v>
      </c>
      <c r="C333" t="s">
        <v>562</v>
      </c>
      <c r="D333" t="s">
        <v>218</v>
      </c>
      <c r="E333">
        <v>19960815</v>
      </c>
      <c r="F333">
        <v>3</v>
      </c>
      <c r="H333">
        <f t="shared" si="10"/>
        <v>2</v>
      </c>
      <c r="I333" s="91" t="str">
        <f t="shared" si="11"/>
        <v>944女</v>
      </c>
    </row>
    <row r="334" spans="1:9" ht="13.5">
      <c r="A334">
        <v>938</v>
      </c>
      <c r="B334" t="s">
        <v>1139</v>
      </c>
      <c r="C334" t="s">
        <v>1140</v>
      </c>
      <c r="D334" t="s">
        <v>197</v>
      </c>
      <c r="E334">
        <v>19980614</v>
      </c>
      <c r="F334">
        <v>1</v>
      </c>
      <c r="H334">
        <f t="shared" si="10"/>
        <v>1</v>
      </c>
      <c r="I334" s="91" t="str">
        <f t="shared" si="11"/>
        <v>938男</v>
      </c>
    </row>
    <row r="335" spans="1:9" ht="13.5">
      <c r="A335">
        <v>952</v>
      </c>
      <c r="B335" t="s">
        <v>563</v>
      </c>
      <c r="C335" t="s">
        <v>564</v>
      </c>
      <c r="D335" t="s">
        <v>218</v>
      </c>
      <c r="E335">
        <v>19971220</v>
      </c>
      <c r="F335">
        <v>2</v>
      </c>
      <c r="H335">
        <f t="shared" si="10"/>
        <v>2</v>
      </c>
      <c r="I335" s="91" t="str">
        <f t="shared" si="11"/>
        <v>952女</v>
      </c>
    </row>
    <row r="336" spans="1:9" ht="13.5">
      <c r="A336">
        <v>939</v>
      </c>
      <c r="B336" t="s">
        <v>1141</v>
      </c>
      <c r="C336" t="s">
        <v>1142</v>
      </c>
      <c r="D336" t="s">
        <v>197</v>
      </c>
      <c r="E336">
        <v>19980709</v>
      </c>
      <c r="F336">
        <v>1</v>
      </c>
      <c r="H336">
        <f t="shared" si="10"/>
        <v>1</v>
      </c>
      <c r="I336" s="91" t="str">
        <f t="shared" si="11"/>
        <v>939男</v>
      </c>
    </row>
    <row r="337" spans="1:9" ht="13.5">
      <c r="A337">
        <v>930</v>
      </c>
      <c r="B337" t="s">
        <v>1143</v>
      </c>
      <c r="C337" t="s">
        <v>1144</v>
      </c>
      <c r="D337" t="s">
        <v>197</v>
      </c>
      <c r="E337">
        <v>19980429</v>
      </c>
      <c r="F337">
        <v>1</v>
      </c>
      <c r="H337">
        <f t="shared" si="10"/>
        <v>1</v>
      </c>
      <c r="I337" s="91" t="str">
        <f t="shared" si="11"/>
        <v>930男</v>
      </c>
    </row>
    <row r="338" spans="1:9" ht="13.5">
      <c r="A338">
        <v>937</v>
      </c>
      <c r="B338" t="s">
        <v>1145</v>
      </c>
      <c r="C338" t="s">
        <v>1146</v>
      </c>
      <c r="D338" t="s">
        <v>197</v>
      </c>
      <c r="E338">
        <v>19980611</v>
      </c>
      <c r="F338">
        <v>1</v>
      </c>
      <c r="H338">
        <f t="shared" si="10"/>
        <v>1</v>
      </c>
      <c r="I338" s="91" t="str">
        <f t="shared" si="11"/>
        <v>937男</v>
      </c>
    </row>
    <row r="339" spans="1:9" ht="13.5">
      <c r="A339">
        <v>932</v>
      </c>
      <c r="B339" t="s">
        <v>1147</v>
      </c>
      <c r="C339" t="s">
        <v>1148</v>
      </c>
      <c r="D339" t="s">
        <v>197</v>
      </c>
      <c r="E339">
        <v>19990228</v>
      </c>
      <c r="F339">
        <v>1</v>
      </c>
      <c r="H339">
        <f t="shared" si="10"/>
        <v>1</v>
      </c>
      <c r="I339" s="91" t="str">
        <f t="shared" si="11"/>
        <v>932男</v>
      </c>
    </row>
    <row r="340" spans="1:9" ht="13.5">
      <c r="A340">
        <v>943</v>
      </c>
      <c r="B340" t="s">
        <v>565</v>
      </c>
      <c r="C340" t="s">
        <v>566</v>
      </c>
      <c r="D340" t="s">
        <v>197</v>
      </c>
      <c r="E340">
        <v>19961015</v>
      </c>
      <c r="F340">
        <v>3</v>
      </c>
      <c r="H340">
        <f t="shared" si="10"/>
        <v>1</v>
      </c>
      <c r="I340" s="91" t="str">
        <f t="shared" si="11"/>
        <v>943男</v>
      </c>
    </row>
    <row r="341" spans="1:9" ht="13.5">
      <c r="A341">
        <v>942</v>
      </c>
      <c r="B341" t="s">
        <v>567</v>
      </c>
      <c r="C341" t="s">
        <v>568</v>
      </c>
      <c r="D341" t="s">
        <v>218</v>
      </c>
      <c r="E341">
        <v>19961220</v>
      </c>
      <c r="F341">
        <v>3</v>
      </c>
      <c r="H341">
        <f t="shared" si="10"/>
        <v>2</v>
      </c>
      <c r="I341" s="91" t="str">
        <f t="shared" si="11"/>
        <v>942女</v>
      </c>
    </row>
    <row r="342" spans="1:9" ht="13.5">
      <c r="A342">
        <v>957</v>
      </c>
      <c r="B342" t="s">
        <v>569</v>
      </c>
      <c r="C342" t="s">
        <v>570</v>
      </c>
      <c r="D342" t="s">
        <v>197</v>
      </c>
      <c r="E342">
        <v>19971217</v>
      </c>
      <c r="F342">
        <v>2</v>
      </c>
      <c r="H342">
        <f t="shared" si="10"/>
        <v>1</v>
      </c>
      <c r="I342" s="91" t="str">
        <f t="shared" si="11"/>
        <v>957男</v>
      </c>
    </row>
    <row r="343" spans="1:9" ht="13.5">
      <c r="A343">
        <v>954</v>
      </c>
      <c r="B343" t="s">
        <v>571</v>
      </c>
      <c r="C343" t="s">
        <v>572</v>
      </c>
      <c r="D343" t="s">
        <v>197</v>
      </c>
      <c r="E343">
        <v>19970625</v>
      </c>
      <c r="F343">
        <v>2</v>
      </c>
      <c r="H343">
        <f t="shared" si="10"/>
        <v>1</v>
      </c>
      <c r="I343" s="91" t="str">
        <f t="shared" si="11"/>
        <v>954男</v>
      </c>
    </row>
    <row r="344" spans="1:9" ht="13.5">
      <c r="A344">
        <v>950</v>
      </c>
      <c r="B344" t="s">
        <v>573</v>
      </c>
      <c r="C344" t="s">
        <v>574</v>
      </c>
      <c r="D344" t="s">
        <v>197</v>
      </c>
      <c r="E344">
        <v>19971121</v>
      </c>
      <c r="F344">
        <v>2</v>
      </c>
      <c r="H344">
        <f t="shared" si="10"/>
        <v>1</v>
      </c>
      <c r="I344" s="91" t="str">
        <f t="shared" si="11"/>
        <v>950男</v>
      </c>
    </row>
    <row r="345" spans="1:9" ht="13.5">
      <c r="A345">
        <v>935</v>
      </c>
      <c r="B345" t="s">
        <v>1149</v>
      </c>
      <c r="C345" t="s">
        <v>1150</v>
      </c>
      <c r="D345" t="s">
        <v>197</v>
      </c>
      <c r="E345">
        <v>19980716</v>
      </c>
      <c r="F345">
        <v>1</v>
      </c>
      <c r="H345">
        <f t="shared" si="10"/>
        <v>1</v>
      </c>
      <c r="I345" s="91" t="str">
        <f t="shared" si="11"/>
        <v>935男</v>
      </c>
    </row>
    <row r="346" spans="1:9" ht="13.5">
      <c r="A346">
        <v>951</v>
      </c>
      <c r="B346" t="s">
        <v>575</v>
      </c>
      <c r="C346" t="s">
        <v>576</v>
      </c>
      <c r="D346" t="s">
        <v>197</v>
      </c>
      <c r="E346">
        <v>19970704</v>
      </c>
      <c r="F346">
        <v>2</v>
      </c>
      <c r="H346">
        <f t="shared" si="10"/>
        <v>1</v>
      </c>
      <c r="I346" s="91" t="str">
        <f t="shared" si="11"/>
        <v>951男</v>
      </c>
    </row>
    <row r="347" spans="1:9" ht="13.5">
      <c r="A347">
        <v>956</v>
      </c>
      <c r="B347" t="s">
        <v>577</v>
      </c>
      <c r="C347" t="s">
        <v>578</v>
      </c>
      <c r="D347" t="s">
        <v>197</v>
      </c>
      <c r="E347">
        <v>19970620</v>
      </c>
      <c r="F347">
        <v>2</v>
      </c>
      <c r="H347">
        <f t="shared" si="10"/>
        <v>1</v>
      </c>
      <c r="I347" s="91" t="str">
        <f t="shared" si="11"/>
        <v>956男</v>
      </c>
    </row>
    <row r="348" spans="1:9" ht="13.5">
      <c r="A348">
        <v>953</v>
      </c>
      <c r="B348" t="s">
        <v>579</v>
      </c>
      <c r="C348" t="s">
        <v>580</v>
      </c>
      <c r="D348" t="s">
        <v>218</v>
      </c>
      <c r="E348">
        <v>19970827</v>
      </c>
      <c r="F348">
        <v>2</v>
      </c>
      <c r="H348">
        <f t="shared" si="10"/>
        <v>2</v>
      </c>
      <c r="I348" s="91" t="str">
        <f t="shared" si="11"/>
        <v>953女</v>
      </c>
    </row>
    <row r="349" spans="1:9" ht="13.5">
      <c r="A349">
        <v>931</v>
      </c>
      <c r="B349" t="s">
        <v>1151</v>
      </c>
      <c r="C349" t="s">
        <v>1152</v>
      </c>
      <c r="D349" t="s">
        <v>197</v>
      </c>
      <c r="E349">
        <v>19980726</v>
      </c>
      <c r="F349">
        <v>1</v>
      </c>
      <c r="H349">
        <f t="shared" si="10"/>
        <v>1</v>
      </c>
      <c r="I349" s="91" t="str">
        <f t="shared" si="11"/>
        <v>931男</v>
      </c>
    </row>
    <row r="350" spans="1:9" ht="13.5">
      <c r="A350">
        <v>952</v>
      </c>
      <c r="B350" t="s">
        <v>581</v>
      </c>
      <c r="C350" t="s">
        <v>582</v>
      </c>
      <c r="D350" t="s">
        <v>197</v>
      </c>
      <c r="E350">
        <v>19971114</v>
      </c>
      <c r="F350">
        <v>2</v>
      </c>
      <c r="H350">
        <f t="shared" si="10"/>
        <v>1</v>
      </c>
      <c r="I350" s="91" t="str">
        <f t="shared" si="11"/>
        <v>952男</v>
      </c>
    </row>
    <row r="351" spans="1:9" ht="13.5">
      <c r="A351">
        <v>943</v>
      </c>
      <c r="B351" t="s">
        <v>583</v>
      </c>
      <c r="C351" t="s">
        <v>584</v>
      </c>
      <c r="D351" t="s">
        <v>218</v>
      </c>
      <c r="E351">
        <v>19960410</v>
      </c>
      <c r="F351">
        <v>3</v>
      </c>
      <c r="H351">
        <f t="shared" si="10"/>
        <v>2</v>
      </c>
      <c r="I351" s="91" t="str">
        <f t="shared" si="11"/>
        <v>943女</v>
      </c>
    </row>
    <row r="352" spans="1:9" ht="13.5">
      <c r="A352">
        <v>1122</v>
      </c>
      <c r="B352" t="s">
        <v>585</v>
      </c>
      <c r="C352" t="s">
        <v>586</v>
      </c>
      <c r="D352" t="s">
        <v>197</v>
      </c>
      <c r="E352">
        <v>19970702</v>
      </c>
      <c r="F352">
        <v>2</v>
      </c>
      <c r="H352">
        <f t="shared" si="10"/>
        <v>1</v>
      </c>
      <c r="I352" s="91" t="str">
        <f t="shared" si="11"/>
        <v>1122男</v>
      </c>
    </row>
    <row r="353" spans="1:9" ht="13.5">
      <c r="A353">
        <v>1123</v>
      </c>
      <c r="B353" t="s">
        <v>587</v>
      </c>
      <c r="C353" t="s">
        <v>588</v>
      </c>
      <c r="D353" t="s">
        <v>197</v>
      </c>
      <c r="E353">
        <v>19970513</v>
      </c>
      <c r="F353">
        <v>2</v>
      </c>
      <c r="H353">
        <f t="shared" si="10"/>
        <v>1</v>
      </c>
      <c r="I353" s="91" t="str">
        <f t="shared" si="11"/>
        <v>1123男</v>
      </c>
    </row>
    <row r="354" spans="1:9" ht="13.5">
      <c r="A354">
        <v>664</v>
      </c>
      <c r="B354" t="s">
        <v>1153</v>
      </c>
      <c r="C354" t="s">
        <v>1154</v>
      </c>
      <c r="D354" t="s">
        <v>197</v>
      </c>
      <c r="E354">
        <v>19980526</v>
      </c>
      <c r="F354">
        <v>1</v>
      </c>
      <c r="H354">
        <f t="shared" si="10"/>
        <v>1</v>
      </c>
      <c r="I354" s="91" t="str">
        <f t="shared" si="11"/>
        <v>664男</v>
      </c>
    </row>
    <row r="355" spans="1:9" ht="13.5">
      <c r="A355">
        <v>642</v>
      </c>
      <c r="B355" t="s">
        <v>589</v>
      </c>
      <c r="C355" t="s">
        <v>590</v>
      </c>
      <c r="D355" t="s">
        <v>197</v>
      </c>
      <c r="E355">
        <v>19960403</v>
      </c>
      <c r="F355">
        <v>3</v>
      </c>
      <c r="H355">
        <f t="shared" si="10"/>
        <v>1</v>
      </c>
      <c r="I355" s="91" t="str">
        <f t="shared" si="11"/>
        <v>642男</v>
      </c>
    </row>
    <row r="356" spans="1:9" ht="13.5">
      <c r="A356">
        <v>658</v>
      </c>
      <c r="B356" t="s">
        <v>591</v>
      </c>
      <c r="C356" t="s">
        <v>592</v>
      </c>
      <c r="D356" t="s">
        <v>197</v>
      </c>
      <c r="E356">
        <v>19980102</v>
      </c>
      <c r="F356">
        <v>2</v>
      </c>
      <c r="H356">
        <f t="shared" si="10"/>
        <v>1</v>
      </c>
      <c r="I356" s="91" t="str">
        <f t="shared" si="11"/>
        <v>658男</v>
      </c>
    </row>
    <row r="357" spans="1:9" ht="13.5">
      <c r="A357">
        <v>659</v>
      </c>
      <c r="B357" t="s">
        <v>593</v>
      </c>
      <c r="C357" t="s">
        <v>594</v>
      </c>
      <c r="D357" t="s">
        <v>197</v>
      </c>
      <c r="E357">
        <v>19970823</v>
      </c>
      <c r="F357">
        <v>2</v>
      </c>
      <c r="H357">
        <f t="shared" si="10"/>
        <v>1</v>
      </c>
      <c r="I357" s="91" t="str">
        <f t="shared" si="11"/>
        <v>659男</v>
      </c>
    </row>
    <row r="358" spans="1:9" ht="13.5">
      <c r="A358">
        <v>666</v>
      </c>
      <c r="B358" t="s">
        <v>1155</v>
      </c>
      <c r="C358" t="s">
        <v>1156</v>
      </c>
      <c r="D358" t="s">
        <v>197</v>
      </c>
      <c r="E358">
        <v>19980501</v>
      </c>
      <c r="F358">
        <v>1</v>
      </c>
      <c r="H358">
        <f t="shared" si="10"/>
        <v>1</v>
      </c>
      <c r="I358" s="91" t="str">
        <f t="shared" si="11"/>
        <v>666男</v>
      </c>
    </row>
    <row r="359" spans="1:9" ht="13.5">
      <c r="A359">
        <v>652</v>
      </c>
      <c r="B359" t="s">
        <v>1157</v>
      </c>
      <c r="C359" t="s">
        <v>1158</v>
      </c>
      <c r="D359" t="s">
        <v>218</v>
      </c>
      <c r="E359">
        <v>19990320</v>
      </c>
      <c r="F359">
        <v>1</v>
      </c>
      <c r="H359">
        <f t="shared" si="10"/>
        <v>2</v>
      </c>
      <c r="I359" s="91" t="str">
        <f t="shared" si="11"/>
        <v>652女</v>
      </c>
    </row>
    <row r="360" spans="1:9" ht="13.5">
      <c r="A360">
        <v>637</v>
      </c>
      <c r="B360" t="s">
        <v>595</v>
      </c>
      <c r="C360" t="s">
        <v>596</v>
      </c>
      <c r="D360" t="s">
        <v>218</v>
      </c>
      <c r="E360">
        <v>19961112</v>
      </c>
      <c r="F360">
        <v>3</v>
      </c>
      <c r="H360">
        <f t="shared" si="10"/>
        <v>2</v>
      </c>
      <c r="I360" s="91" t="str">
        <f t="shared" si="11"/>
        <v>637女</v>
      </c>
    </row>
    <row r="361" spans="1:9" ht="13.5">
      <c r="A361">
        <v>657</v>
      </c>
      <c r="B361" t="s">
        <v>597</v>
      </c>
      <c r="C361" t="s">
        <v>598</v>
      </c>
      <c r="D361" t="s">
        <v>197</v>
      </c>
      <c r="E361">
        <v>19960822</v>
      </c>
      <c r="F361">
        <v>3</v>
      </c>
      <c r="H361">
        <f t="shared" si="10"/>
        <v>1</v>
      </c>
      <c r="I361" s="91" t="str">
        <f t="shared" si="11"/>
        <v>657男</v>
      </c>
    </row>
    <row r="362" spans="1:9" ht="13.5">
      <c r="A362">
        <v>644</v>
      </c>
      <c r="B362" t="s">
        <v>599</v>
      </c>
      <c r="C362" t="s">
        <v>600</v>
      </c>
      <c r="D362" t="s">
        <v>218</v>
      </c>
      <c r="E362">
        <v>19971113</v>
      </c>
      <c r="F362">
        <v>2</v>
      </c>
      <c r="H362">
        <f t="shared" si="10"/>
        <v>2</v>
      </c>
      <c r="I362" s="91" t="str">
        <f t="shared" si="11"/>
        <v>644女</v>
      </c>
    </row>
    <row r="363" spans="1:9" ht="13.5">
      <c r="A363">
        <v>640</v>
      </c>
      <c r="B363" t="s">
        <v>601</v>
      </c>
      <c r="C363" t="s">
        <v>602</v>
      </c>
      <c r="D363" t="s">
        <v>218</v>
      </c>
      <c r="E363">
        <v>19970909</v>
      </c>
      <c r="F363">
        <v>2</v>
      </c>
      <c r="H363">
        <f t="shared" si="10"/>
        <v>2</v>
      </c>
      <c r="I363" s="91" t="str">
        <f t="shared" si="11"/>
        <v>640女</v>
      </c>
    </row>
    <row r="364" spans="1:9" ht="13.5">
      <c r="A364">
        <v>660</v>
      </c>
      <c r="B364" t="s">
        <v>603</v>
      </c>
      <c r="C364" t="s">
        <v>604</v>
      </c>
      <c r="D364" t="s">
        <v>197</v>
      </c>
      <c r="E364">
        <v>19971115</v>
      </c>
      <c r="F364">
        <v>2</v>
      </c>
      <c r="H364">
        <f t="shared" si="10"/>
        <v>1</v>
      </c>
      <c r="I364" s="91" t="str">
        <f t="shared" si="11"/>
        <v>660男</v>
      </c>
    </row>
    <row r="365" spans="1:9" ht="13.5">
      <c r="A365">
        <v>648</v>
      </c>
      <c r="B365" t="s">
        <v>1159</v>
      </c>
      <c r="C365" t="s">
        <v>1160</v>
      </c>
      <c r="D365" t="s">
        <v>218</v>
      </c>
      <c r="E365">
        <v>19980807</v>
      </c>
      <c r="F365">
        <v>1</v>
      </c>
      <c r="H365">
        <f t="shared" si="10"/>
        <v>2</v>
      </c>
      <c r="I365" s="91" t="str">
        <f t="shared" si="11"/>
        <v>648女</v>
      </c>
    </row>
    <row r="366" spans="1:9" ht="13.5">
      <c r="A366">
        <v>643</v>
      </c>
      <c r="B366" t="s">
        <v>605</v>
      </c>
      <c r="C366" t="s">
        <v>606</v>
      </c>
      <c r="D366" t="s">
        <v>218</v>
      </c>
      <c r="E366">
        <v>19970402</v>
      </c>
      <c r="F366">
        <v>2</v>
      </c>
      <c r="H366">
        <f t="shared" si="10"/>
        <v>2</v>
      </c>
      <c r="I366" s="91" t="str">
        <f t="shared" si="11"/>
        <v>643女</v>
      </c>
    </row>
    <row r="367" spans="1:9" ht="13.5">
      <c r="A367">
        <v>662</v>
      </c>
      <c r="B367" t="s">
        <v>607</v>
      </c>
      <c r="C367" t="s">
        <v>608</v>
      </c>
      <c r="D367" t="s">
        <v>197</v>
      </c>
      <c r="E367">
        <v>19970709</v>
      </c>
      <c r="F367">
        <v>2</v>
      </c>
      <c r="H367">
        <f t="shared" si="10"/>
        <v>1</v>
      </c>
      <c r="I367" s="91" t="str">
        <f t="shared" si="11"/>
        <v>662男</v>
      </c>
    </row>
    <row r="368" spans="1:9" ht="13.5">
      <c r="A368">
        <v>663</v>
      </c>
      <c r="B368" t="s">
        <v>1161</v>
      </c>
      <c r="C368" t="s">
        <v>1162</v>
      </c>
      <c r="D368" t="s">
        <v>197</v>
      </c>
      <c r="E368">
        <v>19980224</v>
      </c>
      <c r="F368">
        <v>2</v>
      </c>
      <c r="H368">
        <f t="shared" si="10"/>
        <v>1</v>
      </c>
      <c r="I368" s="91" t="str">
        <f t="shared" si="11"/>
        <v>663男</v>
      </c>
    </row>
    <row r="369" spans="1:9" ht="13.5">
      <c r="A369">
        <v>631</v>
      </c>
      <c r="B369" t="s">
        <v>609</v>
      </c>
      <c r="C369" t="s">
        <v>610</v>
      </c>
      <c r="D369" t="s">
        <v>218</v>
      </c>
      <c r="E369">
        <v>19970303</v>
      </c>
      <c r="F369">
        <v>3</v>
      </c>
      <c r="H369">
        <f t="shared" si="10"/>
        <v>2</v>
      </c>
      <c r="I369" s="91" t="str">
        <f t="shared" si="11"/>
        <v>631女</v>
      </c>
    </row>
    <row r="370" spans="1:9" ht="13.5">
      <c r="A370">
        <v>649</v>
      </c>
      <c r="B370" t="s">
        <v>1163</v>
      </c>
      <c r="C370" t="s">
        <v>1164</v>
      </c>
      <c r="D370" t="s">
        <v>218</v>
      </c>
      <c r="E370">
        <v>19980603</v>
      </c>
      <c r="F370">
        <v>1</v>
      </c>
      <c r="H370">
        <f t="shared" si="10"/>
        <v>2</v>
      </c>
      <c r="I370" s="91" t="str">
        <f t="shared" si="11"/>
        <v>649女</v>
      </c>
    </row>
    <row r="371" spans="1:9" ht="13.5">
      <c r="A371">
        <v>639</v>
      </c>
      <c r="B371" t="s">
        <v>611</v>
      </c>
      <c r="C371" t="s">
        <v>612</v>
      </c>
      <c r="D371" t="s">
        <v>218</v>
      </c>
      <c r="E371">
        <v>19961027</v>
      </c>
      <c r="F371">
        <v>3</v>
      </c>
      <c r="H371">
        <f t="shared" si="10"/>
        <v>2</v>
      </c>
      <c r="I371" s="91" t="str">
        <f t="shared" si="11"/>
        <v>639女</v>
      </c>
    </row>
    <row r="372" spans="1:9" ht="13.5">
      <c r="A372">
        <v>647</v>
      </c>
      <c r="B372" t="s">
        <v>1165</v>
      </c>
      <c r="C372" t="s">
        <v>1166</v>
      </c>
      <c r="D372" t="s">
        <v>218</v>
      </c>
      <c r="E372">
        <v>19980804</v>
      </c>
      <c r="F372">
        <v>1</v>
      </c>
      <c r="H372">
        <f t="shared" si="10"/>
        <v>2</v>
      </c>
      <c r="I372" s="91" t="str">
        <f t="shared" si="11"/>
        <v>647女</v>
      </c>
    </row>
    <row r="373" spans="1:9" ht="13.5">
      <c r="A373">
        <v>665</v>
      </c>
      <c r="B373" t="s">
        <v>1167</v>
      </c>
      <c r="C373" t="s">
        <v>1168</v>
      </c>
      <c r="D373" t="s">
        <v>197</v>
      </c>
      <c r="E373">
        <v>19980410</v>
      </c>
      <c r="F373">
        <v>1</v>
      </c>
      <c r="H373">
        <f t="shared" si="10"/>
        <v>1</v>
      </c>
      <c r="I373" s="91" t="str">
        <f t="shared" si="11"/>
        <v>665男</v>
      </c>
    </row>
    <row r="374" spans="1:9" ht="13.5">
      <c r="A374">
        <v>646</v>
      </c>
      <c r="B374" t="s">
        <v>1169</v>
      </c>
      <c r="C374" t="s">
        <v>1170</v>
      </c>
      <c r="D374" t="s">
        <v>218</v>
      </c>
      <c r="E374">
        <v>19980615</v>
      </c>
      <c r="F374">
        <v>1</v>
      </c>
      <c r="H374">
        <f t="shared" si="10"/>
        <v>2</v>
      </c>
      <c r="I374" s="91" t="str">
        <f t="shared" si="11"/>
        <v>646女</v>
      </c>
    </row>
    <row r="375" spans="1:9" ht="13.5">
      <c r="A375">
        <v>642</v>
      </c>
      <c r="B375" t="s">
        <v>613</v>
      </c>
      <c r="C375" t="s">
        <v>614</v>
      </c>
      <c r="D375" t="s">
        <v>218</v>
      </c>
      <c r="E375">
        <v>19970408</v>
      </c>
      <c r="F375">
        <v>2</v>
      </c>
      <c r="H375">
        <f t="shared" si="10"/>
        <v>2</v>
      </c>
      <c r="I375" s="91" t="str">
        <f t="shared" si="11"/>
        <v>642女</v>
      </c>
    </row>
    <row r="376" spans="1:9" ht="13.5">
      <c r="A376">
        <v>638</v>
      </c>
      <c r="B376" t="s">
        <v>615</v>
      </c>
      <c r="C376" t="s">
        <v>616</v>
      </c>
      <c r="D376" t="s">
        <v>218</v>
      </c>
      <c r="E376">
        <v>19961129</v>
      </c>
      <c r="F376">
        <v>3</v>
      </c>
      <c r="H376">
        <f t="shared" si="10"/>
        <v>2</v>
      </c>
      <c r="I376" s="91" t="str">
        <f t="shared" si="11"/>
        <v>638女</v>
      </c>
    </row>
    <row r="377" spans="1:9" ht="13.5">
      <c r="A377">
        <v>655</v>
      </c>
      <c r="B377" t="s">
        <v>617</v>
      </c>
      <c r="C377" t="s">
        <v>618</v>
      </c>
      <c r="D377" t="s">
        <v>197</v>
      </c>
      <c r="E377">
        <v>19970128</v>
      </c>
      <c r="F377">
        <v>3</v>
      </c>
      <c r="H377">
        <f t="shared" si="10"/>
        <v>1</v>
      </c>
      <c r="I377" s="91" t="str">
        <f t="shared" si="11"/>
        <v>655男</v>
      </c>
    </row>
    <row r="378" spans="1:9" ht="13.5">
      <c r="A378">
        <v>645</v>
      </c>
      <c r="B378" t="s">
        <v>1171</v>
      </c>
      <c r="C378" t="s">
        <v>1172</v>
      </c>
      <c r="D378" t="s">
        <v>218</v>
      </c>
      <c r="E378">
        <v>19970904</v>
      </c>
      <c r="F378">
        <v>2</v>
      </c>
      <c r="H378">
        <f t="shared" si="10"/>
        <v>2</v>
      </c>
      <c r="I378" s="91" t="str">
        <f t="shared" si="11"/>
        <v>645女</v>
      </c>
    </row>
    <row r="379" spans="1:9" ht="13.5">
      <c r="A379">
        <v>650</v>
      </c>
      <c r="B379" t="s">
        <v>1173</v>
      </c>
      <c r="C379" t="s">
        <v>1174</v>
      </c>
      <c r="D379" t="s">
        <v>218</v>
      </c>
      <c r="E379">
        <v>19980629</v>
      </c>
      <c r="F379">
        <v>1</v>
      </c>
      <c r="H379">
        <f t="shared" si="10"/>
        <v>2</v>
      </c>
      <c r="I379" s="91" t="str">
        <f t="shared" si="11"/>
        <v>650女</v>
      </c>
    </row>
    <row r="380" spans="1:9" ht="13.5">
      <c r="A380">
        <v>651</v>
      </c>
      <c r="B380" t="s">
        <v>1175</v>
      </c>
      <c r="C380" t="s">
        <v>1176</v>
      </c>
      <c r="D380" t="s">
        <v>218</v>
      </c>
      <c r="E380">
        <v>19980721</v>
      </c>
      <c r="F380">
        <v>1</v>
      </c>
      <c r="H380">
        <f t="shared" si="10"/>
        <v>2</v>
      </c>
      <c r="I380" s="91" t="str">
        <f t="shared" si="11"/>
        <v>651女</v>
      </c>
    </row>
    <row r="381" spans="1:9" ht="13.5">
      <c r="A381">
        <v>643</v>
      </c>
      <c r="B381" t="s">
        <v>619</v>
      </c>
      <c r="C381" t="s">
        <v>620</v>
      </c>
      <c r="D381" t="s">
        <v>197</v>
      </c>
      <c r="E381">
        <v>19961020</v>
      </c>
      <c r="F381">
        <v>3</v>
      </c>
      <c r="H381">
        <f t="shared" si="10"/>
        <v>1</v>
      </c>
      <c r="I381" s="91" t="str">
        <f t="shared" si="11"/>
        <v>643男</v>
      </c>
    </row>
    <row r="382" spans="1:9" ht="13.5">
      <c r="A382">
        <v>673</v>
      </c>
      <c r="B382" t="s">
        <v>621</v>
      </c>
      <c r="C382" t="s">
        <v>622</v>
      </c>
      <c r="D382" t="s">
        <v>218</v>
      </c>
      <c r="E382">
        <v>19970826</v>
      </c>
      <c r="F382">
        <v>2</v>
      </c>
      <c r="H382">
        <f t="shared" si="10"/>
        <v>2</v>
      </c>
      <c r="I382" s="91" t="str">
        <f t="shared" si="11"/>
        <v>673女</v>
      </c>
    </row>
    <row r="383" spans="1:9" ht="13.5">
      <c r="A383">
        <v>671</v>
      </c>
      <c r="B383" t="s">
        <v>623</v>
      </c>
      <c r="C383" t="s">
        <v>624</v>
      </c>
      <c r="D383" t="s">
        <v>197</v>
      </c>
      <c r="E383">
        <v>19970311</v>
      </c>
      <c r="F383">
        <v>3</v>
      </c>
      <c r="H383">
        <f t="shared" si="10"/>
        <v>1</v>
      </c>
      <c r="I383" s="91" t="str">
        <f t="shared" si="11"/>
        <v>671男</v>
      </c>
    </row>
    <row r="384" spans="1:9" ht="13.5">
      <c r="A384">
        <v>697</v>
      </c>
      <c r="B384" t="s">
        <v>625</v>
      </c>
      <c r="C384" t="s">
        <v>626</v>
      </c>
      <c r="D384" t="s">
        <v>197</v>
      </c>
      <c r="E384">
        <v>19970728</v>
      </c>
      <c r="F384">
        <v>2</v>
      </c>
      <c r="H384">
        <f t="shared" si="10"/>
        <v>1</v>
      </c>
      <c r="I384" s="91" t="str">
        <f t="shared" si="11"/>
        <v>697男</v>
      </c>
    </row>
    <row r="385" spans="1:9" ht="13.5">
      <c r="A385">
        <v>695</v>
      </c>
      <c r="B385" t="s">
        <v>627</v>
      </c>
      <c r="C385" t="s">
        <v>628</v>
      </c>
      <c r="D385" t="s">
        <v>197</v>
      </c>
      <c r="E385">
        <v>19970921</v>
      </c>
      <c r="F385">
        <v>2</v>
      </c>
      <c r="H385">
        <f t="shared" si="10"/>
        <v>1</v>
      </c>
      <c r="I385" s="91" t="str">
        <f t="shared" si="11"/>
        <v>695男</v>
      </c>
    </row>
    <row r="386" spans="1:9" ht="13.5">
      <c r="A386">
        <v>691</v>
      </c>
      <c r="B386" t="s">
        <v>1177</v>
      </c>
      <c r="C386" t="s">
        <v>1178</v>
      </c>
      <c r="D386" t="s">
        <v>218</v>
      </c>
      <c r="E386">
        <v>19980824</v>
      </c>
      <c r="F386">
        <v>1</v>
      </c>
      <c r="H386">
        <f t="shared" si="10"/>
        <v>2</v>
      </c>
      <c r="I386" s="91" t="str">
        <f t="shared" si="11"/>
        <v>691女</v>
      </c>
    </row>
    <row r="387" spans="1:9" ht="13.5">
      <c r="A387">
        <v>685</v>
      </c>
      <c r="B387" t="s">
        <v>629</v>
      </c>
      <c r="C387" t="s">
        <v>630</v>
      </c>
      <c r="D387" t="s">
        <v>218</v>
      </c>
      <c r="E387">
        <v>19960520</v>
      </c>
      <c r="F387">
        <v>3</v>
      </c>
      <c r="H387">
        <f aca="true" t="shared" si="12" ref="H387:H450">IF(D387="男",1,2)</f>
        <v>2</v>
      </c>
      <c r="I387" s="91" t="str">
        <f aca="true" t="shared" si="13" ref="I387:I450">A387&amp;D387</f>
        <v>685女</v>
      </c>
    </row>
    <row r="388" spans="1:9" ht="13.5">
      <c r="A388">
        <v>694</v>
      </c>
      <c r="B388" t="s">
        <v>631</v>
      </c>
      <c r="C388" t="s">
        <v>632</v>
      </c>
      <c r="D388" t="s">
        <v>197</v>
      </c>
      <c r="E388">
        <v>19970604</v>
      </c>
      <c r="F388">
        <v>2</v>
      </c>
      <c r="H388">
        <f t="shared" si="12"/>
        <v>1</v>
      </c>
      <c r="I388" s="91" t="str">
        <f t="shared" si="13"/>
        <v>694男</v>
      </c>
    </row>
    <row r="389" spans="1:9" ht="13.5">
      <c r="A389">
        <v>681</v>
      </c>
      <c r="B389" t="s">
        <v>633</v>
      </c>
      <c r="C389" t="s">
        <v>634</v>
      </c>
      <c r="D389" t="s">
        <v>218</v>
      </c>
      <c r="E389">
        <v>19961127</v>
      </c>
      <c r="F389">
        <v>3</v>
      </c>
      <c r="H389">
        <f t="shared" si="12"/>
        <v>2</v>
      </c>
      <c r="I389" s="91" t="str">
        <f t="shared" si="13"/>
        <v>681女</v>
      </c>
    </row>
    <row r="390" spans="1:9" ht="13.5">
      <c r="A390">
        <v>678</v>
      </c>
      <c r="B390" t="s">
        <v>635</v>
      </c>
      <c r="C390" t="s">
        <v>636</v>
      </c>
      <c r="D390" t="s">
        <v>218</v>
      </c>
      <c r="E390">
        <v>19971013</v>
      </c>
      <c r="F390">
        <v>2</v>
      </c>
      <c r="H390">
        <f t="shared" si="12"/>
        <v>2</v>
      </c>
      <c r="I390" s="91" t="str">
        <f t="shared" si="13"/>
        <v>678女</v>
      </c>
    </row>
    <row r="391" spans="1:9" ht="13.5">
      <c r="A391">
        <v>699</v>
      </c>
      <c r="B391" t="s">
        <v>637</v>
      </c>
      <c r="C391" t="s">
        <v>638</v>
      </c>
      <c r="D391" t="s">
        <v>197</v>
      </c>
      <c r="E391">
        <v>19970619</v>
      </c>
      <c r="F391">
        <v>2</v>
      </c>
      <c r="H391">
        <f t="shared" si="12"/>
        <v>1</v>
      </c>
      <c r="I391" s="91" t="str">
        <f t="shared" si="13"/>
        <v>699男</v>
      </c>
    </row>
    <row r="392" spans="1:9" ht="13.5">
      <c r="A392">
        <v>675</v>
      </c>
      <c r="B392" t="s">
        <v>639</v>
      </c>
      <c r="C392" t="s">
        <v>640</v>
      </c>
      <c r="D392" t="s">
        <v>197</v>
      </c>
      <c r="E392">
        <v>19970205</v>
      </c>
      <c r="F392">
        <v>3</v>
      </c>
      <c r="H392">
        <f t="shared" si="12"/>
        <v>1</v>
      </c>
      <c r="I392" s="91" t="str">
        <f t="shared" si="13"/>
        <v>675男</v>
      </c>
    </row>
    <row r="393" spans="1:9" ht="13.5">
      <c r="A393">
        <v>694</v>
      </c>
      <c r="B393" t="s">
        <v>1179</v>
      </c>
      <c r="C393" t="s">
        <v>1180</v>
      </c>
      <c r="D393" t="s">
        <v>218</v>
      </c>
      <c r="E393">
        <v>19981027</v>
      </c>
      <c r="F393">
        <v>1</v>
      </c>
      <c r="H393">
        <f t="shared" si="12"/>
        <v>2</v>
      </c>
      <c r="I393" s="91" t="str">
        <f t="shared" si="13"/>
        <v>694女</v>
      </c>
    </row>
    <row r="394" spans="1:9" ht="13.5">
      <c r="A394">
        <v>696</v>
      </c>
      <c r="B394" t="s">
        <v>1181</v>
      </c>
      <c r="C394" t="s">
        <v>1182</v>
      </c>
      <c r="D394" t="s">
        <v>218</v>
      </c>
      <c r="E394">
        <v>19980911</v>
      </c>
      <c r="F394">
        <v>1</v>
      </c>
      <c r="H394">
        <f t="shared" si="12"/>
        <v>2</v>
      </c>
      <c r="I394" s="91" t="str">
        <f t="shared" si="13"/>
        <v>696女</v>
      </c>
    </row>
    <row r="395" spans="1:9" ht="13.5">
      <c r="A395">
        <v>682</v>
      </c>
      <c r="B395" t="s">
        <v>641</v>
      </c>
      <c r="C395" t="s">
        <v>642</v>
      </c>
      <c r="D395" t="s">
        <v>218</v>
      </c>
      <c r="E395">
        <v>19970104</v>
      </c>
      <c r="F395">
        <v>3</v>
      </c>
      <c r="H395">
        <f t="shared" si="12"/>
        <v>2</v>
      </c>
      <c r="I395" s="91" t="str">
        <f t="shared" si="13"/>
        <v>682女</v>
      </c>
    </row>
    <row r="396" spans="1:9" ht="13.5">
      <c r="A396">
        <v>673</v>
      </c>
      <c r="B396" t="s">
        <v>643</v>
      </c>
      <c r="C396" t="s">
        <v>644</v>
      </c>
      <c r="D396" t="s">
        <v>197</v>
      </c>
      <c r="E396">
        <v>19961111</v>
      </c>
      <c r="F396">
        <v>3</v>
      </c>
      <c r="H396">
        <f t="shared" si="12"/>
        <v>1</v>
      </c>
      <c r="I396" s="91" t="str">
        <f t="shared" si="13"/>
        <v>673男</v>
      </c>
    </row>
    <row r="397" spans="1:9" ht="13.5">
      <c r="A397">
        <v>672</v>
      </c>
      <c r="B397" t="s">
        <v>645</v>
      </c>
      <c r="C397" t="s">
        <v>646</v>
      </c>
      <c r="D397" t="s">
        <v>218</v>
      </c>
      <c r="E397">
        <v>19980206</v>
      </c>
      <c r="F397">
        <v>2</v>
      </c>
      <c r="H397">
        <f t="shared" si="12"/>
        <v>2</v>
      </c>
      <c r="I397" s="91" t="str">
        <f t="shared" si="13"/>
        <v>672女</v>
      </c>
    </row>
    <row r="398" spans="1:9" ht="13.5">
      <c r="A398">
        <v>696</v>
      </c>
      <c r="B398" t="s">
        <v>647</v>
      </c>
      <c r="C398" t="s">
        <v>648</v>
      </c>
      <c r="D398" t="s">
        <v>197</v>
      </c>
      <c r="E398">
        <v>19970516</v>
      </c>
      <c r="F398">
        <v>2</v>
      </c>
      <c r="H398">
        <f t="shared" si="12"/>
        <v>1</v>
      </c>
      <c r="I398" s="91" t="str">
        <f t="shared" si="13"/>
        <v>696男</v>
      </c>
    </row>
    <row r="399" spans="1:9" ht="13.5">
      <c r="A399">
        <v>676</v>
      </c>
      <c r="B399" t="s">
        <v>649</v>
      </c>
      <c r="C399" t="s">
        <v>650</v>
      </c>
      <c r="D399" t="s">
        <v>218</v>
      </c>
      <c r="E399">
        <v>19971214</v>
      </c>
      <c r="F399">
        <v>2</v>
      </c>
      <c r="H399">
        <f t="shared" si="12"/>
        <v>2</v>
      </c>
      <c r="I399" s="91" t="str">
        <f t="shared" si="13"/>
        <v>676女</v>
      </c>
    </row>
    <row r="400" spans="1:9" ht="13.5">
      <c r="A400">
        <v>684</v>
      </c>
      <c r="B400" t="s">
        <v>651</v>
      </c>
      <c r="C400" t="s">
        <v>652</v>
      </c>
      <c r="D400" t="s">
        <v>218</v>
      </c>
      <c r="E400">
        <v>19961008</v>
      </c>
      <c r="F400">
        <v>3</v>
      </c>
      <c r="H400">
        <f t="shared" si="12"/>
        <v>2</v>
      </c>
      <c r="I400" s="91" t="str">
        <f t="shared" si="13"/>
        <v>684女</v>
      </c>
    </row>
    <row r="401" spans="1:9" ht="13.5">
      <c r="A401">
        <v>693</v>
      </c>
      <c r="B401" t="s">
        <v>653</v>
      </c>
      <c r="C401" t="s">
        <v>654</v>
      </c>
      <c r="D401" t="s">
        <v>197</v>
      </c>
      <c r="E401">
        <v>19970524</v>
      </c>
      <c r="F401">
        <v>2</v>
      </c>
      <c r="H401">
        <f t="shared" si="12"/>
        <v>1</v>
      </c>
      <c r="I401" s="91" t="str">
        <f t="shared" si="13"/>
        <v>693男</v>
      </c>
    </row>
    <row r="402" spans="1:9" ht="13.5">
      <c r="A402">
        <v>692</v>
      </c>
      <c r="B402" t="s">
        <v>1183</v>
      </c>
      <c r="C402" t="s">
        <v>1184</v>
      </c>
      <c r="D402" t="s">
        <v>218</v>
      </c>
      <c r="E402">
        <v>19980406</v>
      </c>
      <c r="F402">
        <v>1</v>
      </c>
      <c r="H402">
        <f t="shared" si="12"/>
        <v>2</v>
      </c>
      <c r="I402" s="91" t="str">
        <f t="shared" si="13"/>
        <v>692女</v>
      </c>
    </row>
    <row r="403" spans="1:9" ht="13.5">
      <c r="A403">
        <v>683</v>
      </c>
      <c r="B403" t="s">
        <v>655</v>
      </c>
      <c r="C403" t="s">
        <v>656</v>
      </c>
      <c r="D403" t="s">
        <v>218</v>
      </c>
      <c r="E403">
        <v>19961231</v>
      </c>
      <c r="F403">
        <v>3</v>
      </c>
      <c r="H403">
        <f t="shared" si="12"/>
        <v>2</v>
      </c>
      <c r="I403" s="91" t="str">
        <f t="shared" si="13"/>
        <v>683女</v>
      </c>
    </row>
    <row r="404" spans="1:9" ht="13.5">
      <c r="A404">
        <v>687</v>
      </c>
      <c r="B404" t="s">
        <v>657</v>
      </c>
      <c r="C404" t="s">
        <v>658</v>
      </c>
      <c r="D404" t="s">
        <v>218</v>
      </c>
      <c r="E404">
        <v>19960906</v>
      </c>
      <c r="F404">
        <v>3</v>
      </c>
      <c r="H404">
        <f t="shared" si="12"/>
        <v>2</v>
      </c>
      <c r="I404" s="91" t="str">
        <f t="shared" si="13"/>
        <v>687女</v>
      </c>
    </row>
    <row r="405" spans="1:9" ht="13.5">
      <c r="A405">
        <v>674</v>
      </c>
      <c r="B405" t="s">
        <v>659</v>
      </c>
      <c r="C405" t="s">
        <v>660</v>
      </c>
      <c r="D405" t="s">
        <v>197</v>
      </c>
      <c r="E405">
        <v>19960925</v>
      </c>
      <c r="F405">
        <v>3</v>
      </c>
      <c r="H405">
        <f t="shared" si="12"/>
        <v>1</v>
      </c>
      <c r="I405" s="91" t="str">
        <f t="shared" si="13"/>
        <v>674男</v>
      </c>
    </row>
    <row r="406" spans="1:9" ht="13.5">
      <c r="A406">
        <v>677</v>
      </c>
      <c r="B406" t="s">
        <v>661</v>
      </c>
      <c r="C406" t="s">
        <v>662</v>
      </c>
      <c r="D406" t="s">
        <v>218</v>
      </c>
      <c r="E406">
        <v>19970811</v>
      </c>
      <c r="F406">
        <v>2</v>
      </c>
      <c r="H406">
        <f t="shared" si="12"/>
        <v>2</v>
      </c>
      <c r="I406" s="91" t="str">
        <f t="shared" si="13"/>
        <v>677女</v>
      </c>
    </row>
    <row r="407" spans="1:9" ht="13.5">
      <c r="A407">
        <v>686</v>
      </c>
      <c r="B407" t="s">
        <v>663</v>
      </c>
      <c r="C407" t="s">
        <v>664</v>
      </c>
      <c r="D407" t="s">
        <v>218</v>
      </c>
      <c r="E407">
        <v>19960916</v>
      </c>
      <c r="F407">
        <v>3</v>
      </c>
      <c r="H407">
        <f t="shared" si="12"/>
        <v>2</v>
      </c>
      <c r="I407" s="91" t="str">
        <f t="shared" si="13"/>
        <v>686女</v>
      </c>
    </row>
    <row r="408" spans="1:9" ht="13.5">
      <c r="A408">
        <v>693</v>
      </c>
      <c r="B408" t="s">
        <v>1185</v>
      </c>
      <c r="C408" t="s">
        <v>1186</v>
      </c>
      <c r="D408" t="s">
        <v>218</v>
      </c>
      <c r="E408">
        <v>19980617</v>
      </c>
      <c r="F408">
        <v>1</v>
      </c>
      <c r="H408">
        <f t="shared" si="12"/>
        <v>2</v>
      </c>
      <c r="I408" s="91" t="str">
        <f t="shared" si="13"/>
        <v>693女</v>
      </c>
    </row>
    <row r="409" spans="1:9" ht="13.5">
      <c r="A409">
        <v>690</v>
      </c>
      <c r="B409" t="s">
        <v>1187</v>
      </c>
      <c r="C409" t="s">
        <v>1188</v>
      </c>
      <c r="D409" t="s">
        <v>197</v>
      </c>
      <c r="E409">
        <v>19970909</v>
      </c>
      <c r="F409">
        <v>2</v>
      </c>
      <c r="H409">
        <f t="shared" si="12"/>
        <v>1</v>
      </c>
      <c r="I409" s="91" t="str">
        <f t="shared" si="13"/>
        <v>690男</v>
      </c>
    </row>
    <row r="410" spans="1:9" ht="13.5">
      <c r="A410">
        <v>679</v>
      </c>
      <c r="B410" t="s">
        <v>665</v>
      </c>
      <c r="C410" t="s">
        <v>666</v>
      </c>
      <c r="D410" t="s">
        <v>218</v>
      </c>
      <c r="E410">
        <v>19971201</v>
      </c>
      <c r="F410">
        <v>2</v>
      </c>
      <c r="H410">
        <f t="shared" si="12"/>
        <v>2</v>
      </c>
      <c r="I410" s="91" t="str">
        <f t="shared" si="13"/>
        <v>679女</v>
      </c>
    </row>
    <row r="411" spans="1:9" ht="13.5">
      <c r="A411">
        <v>697</v>
      </c>
      <c r="B411" t="s">
        <v>1189</v>
      </c>
      <c r="C411" t="s">
        <v>1190</v>
      </c>
      <c r="D411" t="s">
        <v>218</v>
      </c>
      <c r="E411">
        <v>19981002</v>
      </c>
      <c r="F411">
        <v>1</v>
      </c>
      <c r="H411">
        <f t="shared" si="12"/>
        <v>2</v>
      </c>
      <c r="I411" s="91" t="str">
        <f t="shared" si="13"/>
        <v>697女</v>
      </c>
    </row>
    <row r="412" spans="1:9" ht="13.5">
      <c r="A412">
        <v>683</v>
      </c>
      <c r="B412" t="s">
        <v>1191</v>
      </c>
      <c r="C412" t="s">
        <v>1192</v>
      </c>
      <c r="D412" t="s">
        <v>197</v>
      </c>
      <c r="E412">
        <v>19990112</v>
      </c>
      <c r="F412">
        <v>1</v>
      </c>
      <c r="H412">
        <f t="shared" si="12"/>
        <v>1</v>
      </c>
      <c r="I412" s="91" t="str">
        <f t="shared" si="13"/>
        <v>683男</v>
      </c>
    </row>
    <row r="413" spans="1:9" ht="13.5">
      <c r="A413">
        <v>690</v>
      </c>
      <c r="B413" t="s">
        <v>1193</v>
      </c>
      <c r="C413" t="s">
        <v>1194</v>
      </c>
      <c r="D413" t="s">
        <v>218</v>
      </c>
      <c r="E413">
        <v>19980813</v>
      </c>
      <c r="F413">
        <v>1</v>
      </c>
      <c r="H413">
        <f t="shared" si="12"/>
        <v>2</v>
      </c>
      <c r="I413" s="91" t="str">
        <f t="shared" si="13"/>
        <v>690女</v>
      </c>
    </row>
    <row r="414" spans="1:9" ht="13.5">
      <c r="A414">
        <v>674</v>
      </c>
      <c r="B414" t="s">
        <v>667</v>
      </c>
      <c r="C414" t="s">
        <v>668</v>
      </c>
      <c r="D414" t="s">
        <v>218</v>
      </c>
      <c r="E414">
        <v>19971207</v>
      </c>
      <c r="F414">
        <v>2</v>
      </c>
      <c r="H414">
        <f t="shared" si="12"/>
        <v>2</v>
      </c>
      <c r="I414" s="91" t="str">
        <f t="shared" si="13"/>
        <v>674女</v>
      </c>
    </row>
    <row r="415" spans="1:9" ht="13.5">
      <c r="A415">
        <v>672</v>
      </c>
      <c r="B415" t="s">
        <v>669</v>
      </c>
      <c r="C415" t="s">
        <v>670</v>
      </c>
      <c r="D415" t="s">
        <v>197</v>
      </c>
      <c r="E415">
        <v>19960603</v>
      </c>
      <c r="F415">
        <v>3</v>
      </c>
      <c r="H415">
        <f t="shared" si="12"/>
        <v>1</v>
      </c>
      <c r="I415" s="91" t="str">
        <f t="shared" si="13"/>
        <v>672男</v>
      </c>
    </row>
    <row r="416" spans="1:9" ht="13.5">
      <c r="A416">
        <v>2285</v>
      </c>
      <c r="B416" t="s">
        <v>671</v>
      </c>
      <c r="C416" t="s">
        <v>672</v>
      </c>
      <c r="D416" t="s">
        <v>197</v>
      </c>
      <c r="E416">
        <v>19970111</v>
      </c>
      <c r="F416">
        <v>3</v>
      </c>
      <c r="H416">
        <f t="shared" si="12"/>
        <v>1</v>
      </c>
      <c r="I416" s="91" t="str">
        <f t="shared" si="13"/>
        <v>2285男</v>
      </c>
    </row>
    <row r="417" spans="1:9" ht="13.5">
      <c r="A417">
        <v>416</v>
      </c>
      <c r="B417" t="s">
        <v>673</v>
      </c>
      <c r="C417" t="s">
        <v>674</v>
      </c>
      <c r="D417" t="s">
        <v>218</v>
      </c>
      <c r="E417">
        <v>19970313</v>
      </c>
      <c r="F417">
        <v>3</v>
      </c>
      <c r="H417">
        <f t="shared" si="12"/>
        <v>2</v>
      </c>
      <c r="I417" s="91" t="str">
        <f t="shared" si="13"/>
        <v>416女</v>
      </c>
    </row>
    <row r="418" spans="1:9" ht="13.5">
      <c r="A418">
        <v>419</v>
      </c>
      <c r="B418" t="s">
        <v>1195</v>
      </c>
      <c r="C418" t="s">
        <v>1196</v>
      </c>
      <c r="D418" t="s">
        <v>218</v>
      </c>
      <c r="E418">
        <v>19990301</v>
      </c>
      <c r="F418">
        <v>1</v>
      </c>
      <c r="H418">
        <f t="shared" si="12"/>
        <v>2</v>
      </c>
      <c r="I418" s="91" t="str">
        <f t="shared" si="13"/>
        <v>419女</v>
      </c>
    </row>
    <row r="419" spans="1:9" ht="13.5">
      <c r="A419">
        <v>434</v>
      </c>
      <c r="B419" t="s">
        <v>675</v>
      </c>
      <c r="C419" t="s">
        <v>676</v>
      </c>
      <c r="D419" t="s">
        <v>197</v>
      </c>
      <c r="E419">
        <v>19960913</v>
      </c>
      <c r="F419">
        <v>3</v>
      </c>
      <c r="H419">
        <f t="shared" si="12"/>
        <v>1</v>
      </c>
      <c r="I419" s="91" t="str">
        <f t="shared" si="13"/>
        <v>434男</v>
      </c>
    </row>
    <row r="420" spans="1:9" ht="13.5">
      <c r="A420">
        <v>413</v>
      </c>
      <c r="B420" t="s">
        <v>1197</v>
      </c>
      <c r="C420" t="s">
        <v>1198</v>
      </c>
      <c r="D420" t="s">
        <v>197</v>
      </c>
      <c r="E420">
        <v>19980422</v>
      </c>
      <c r="F420">
        <v>1</v>
      </c>
      <c r="H420">
        <f t="shared" si="12"/>
        <v>1</v>
      </c>
      <c r="I420" s="91" t="str">
        <f t="shared" si="13"/>
        <v>413男</v>
      </c>
    </row>
    <row r="421" spans="1:9" ht="13.5">
      <c r="A421">
        <v>432</v>
      </c>
      <c r="B421" t="s">
        <v>677</v>
      </c>
      <c r="C421" t="s">
        <v>678</v>
      </c>
      <c r="D421" t="s">
        <v>197</v>
      </c>
      <c r="E421">
        <v>19960411</v>
      </c>
      <c r="F421">
        <v>3</v>
      </c>
      <c r="H421">
        <f t="shared" si="12"/>
        <v>1</v>
      </c>
      <c r="I421" s="91" t="str">
        <f t="shared" si="13"/>
        <v>432男</v>
      </c>
    </row>
    <row r="422" spans="1:9" ht="13.5">
      <c r="A422">
        <v>423</v>
      </c>
      <c r="B422" t="s">
        <v>679</v>
      </c>
      <c r="C422" t="s">
        <v>680</v>
      </c>
      <c r="D422" t="s">
        <v>197</v>
      </c>
      <c r="E422">
        <v>19980301</v>
      </c>
      <c r="F422">
        <v>2</v>
      </c>
      <c r="H422">
        <f t="shared" si="12"/>
        <v>1</v>
      </c>
      <c r="I422" s="91" t="str">
        <f t="shared" si="13"/>
        <v>423男</v>
      </c>
    </row>
    <row r="423" spans="1:9" ht="13.5">
      <c r="A423">
        <v>411</v>
      </c>
      <c r="B423" t="s">
        <v>1199</v>
      </c>
      <c r="C423" t="s">
        <v>1200</v>
      </c>
      <c r="D423" t="s">
        <v>218</v>
      </c>
      <c r="E423">
        <v>19981223</v>
      </c>
      <c r="F423">
        <v>1</v>
      </c>
      <c r="H423">
        <f t="shared" si="12"/>
        <v>2</v>
      </c>
      <c r="I423" s="91" t="str">
        <f t="shared" si="13"/>
        <v>411女</v>
      </c>
    </row>
    <row r="424" spans="1:9" ht="13.5">
      <c r="A424">
        <v>427</v>
      </c>
      <c r="B424" t="s">
        <v>1201</v>
      </c>
      <c r="C424" t="s">
        <v>1202</v>
      </c>
      <c r="D424" t="s">
        <v>218</v>
      </c>
      <c r="E424">
        <v>19980522</v>
      </c>
      <c r="F424">
        <v>1</v>
      </c>
      <c r="H424">
        <f t="shared" si="12"/>
        <v>2</v>
      </c>
      <c r="I424" s="91" t="str">
        <f t="shared" si="13"/>
        <v>427女</v>
      </c>
    </row>
    <row r="425" spans="1:9" ht="13.5">
      <c r="A425">
        <v>413</v>
      </c>
      <c r="B425" t="s">
        <v>681</v>
      </c>
      <c r="C425" t="s">
        <v>682</v>
      </c>
      <c r="D425" t="s">
        <v>218</v>
      </c>
      <c r="E425">
        <v>19960922</v>
      </c>
      <c r="F425">
        <v>3</v>
      </c>
      <c r="H425">
        <f t="shared" si="12"/>
        <v>2</v>
      </c>
      <c r="I425" s="91" t="str">
        <f t="shared" si="13"/>
        <v>413女</v>
      </c>
    </row>
    <row r="426" spans="1:9" ht="13.5">
      <c r="A426">
        <v>425</v>
      </c>
      <c r="B426" t="s">
        <v>683</v>
      </c>
      <c r="C426" t="s">
        <v>684</v>
      </c>
      <c r="D426" t="s">
        <v>218</v>
      </c>
      <c r="E426">
        <v>19970416</v>
      </c>
      <c r="F426">
        <v>2</v>
      </c>
      <c r="H426">
        <f t="shared" si="12"/>
        <v>2</v>
      </c>
      <c r="I426" s="91" t="str">
        <f t="shared" si="13"/>
        <v>425女</v>
      </c>
    </row>
    <row r="427" spans="1:9" ht="13.5">
      <c r="A427">
        <v>431</v>
      </c>
      <c r="B427" t="s">
        <v>685</v>
      </c>
      <c r="C427" t="s">
        <v>686</v>
      </c>
      <c r="D427" t="s">
        <v>197</v>
      </c>
      <c r="E427">
        <v>19960809</v>
      </c>
      <c r="F427">
        <v>3</v>
      </c>
      <c r="H427">
        <f t="shared" si="12"/>
        <v>1</v>
      </c>
      <c r="I427" s="91" t="str">
        <f t="shared" si="13"/>
        <v>431男</v>
      </c>
    </row>
    <row r="428" spans="1:9" ht="13.5">
      <c r="A428">
        <v>411</v>
      </c>
      <c r="B428" t="s">
        <v>687</v>
      </c>
      <c r="C428" t="s">
        <v>688</v>
      </c>
      <c r="D428" t="s">
        <v>197</v>
      </c>
      <c r="E428">
        <v>19970531</v>
      </c>
      <c r="F428">
        <v>2</v>
      </c>
      <c r="H428">
        <f t="shared" si="12"/>
        <v>1</v>
      </c>
      <c r="I428" s="91" t="str">
        <f t="shared" si="13"/>
        <v>411男</v>
      </c>
    </row>
    <row r="429" spans="1:9" ht="13.5">
      <c r="A429">
        <v>410</v>
      </c>
      <c r="B429" t="s">
        <v>1203</v>
      </c>
      <c r="C429" t="s">
        <v>1204</v>
      </c>
      <c r="D429" t="s">
        <v>218</v>
      </c>
      <c r="E429">
        <v>19981003</v>
      </c>
      <c r="F429">
        <v>1</v>
      </c>
      <c r="H429">
        <f t="shared" si="12"/>
        <v>2</v>
      </c>
      <c r="I429" s="91" t="str">
        <f t="shared" si="13"/>
        <v>410女</v>
      </c>
    </row>
    <row r="430" spans="1:9" ht="13.5">
      <c r="A430">
        <v>429</v>
      </c>
      <c r="B430" t="s">
        <v>689</v>
      </c>
      <c r="C430" t="s">
        <v>690</v>
      </c>
      <c r="D430" t="s">
        <v>197</v>
      </c>
      <c r="E430">
        <v>19960728</v>
      </c>
      <c r="F430">
        <v>3</v>
      </c>
      <c r="H430">
        <f t="shared" si="12"/>
        <v>1</v>
      </c>
      <c r="I430" s="91" t="str">
        <f t="shared" si="13"/>
        <v>429男</v>
      </c>
    </row>
    <row r="431" spans="1:9" ht="13.5">
      <c r="A431">
        <v>434</v>
      </c>
      <c r="B431" t="s">
        <v>1205</v>
      </c>
      <c r="C431" t="s">
        <v>1206</v>
      </c>
      <c r="D431" t="s">
        <v>218</v>
      </c>
      <c r="E431">
        <v>19981028</v>
      </c>
      <c r="F431">
        <v>1</v>
      </c>
      <c r="H431">
        <f t="shared" si="12"/>
        <v>2</v>
      </c>
      <c r="I431" s="91" t="str">
        <f t="shared" si="13"/>
        <v>434女</v>
      </c>
    </row>
    <row r="432" spans="1:9" ht="13.5">
      <c r="A432">
        <v>420</v>
      </c>
      <c r="B432" t="s">
        <v>691</v>
      </c>
      <c r="C432" t="s">
        <v>692</v>
      </c>
      <c r="D432" t="s">
        <v>218</v>
      </c>
      <c r="E432">
        <v>19970306</v>
      </c>
      <c r="F432">
        <v>3</v>
      </c>
      <c r="H432">
        <f t="shared" si="12"/>
        <v>2</v>
      </c>
      <c r="I432" s="91" t="str">
        <f t="shared" si="13"/>
        <v>420女</v>
      </c>
    </row>
    <row r="433" spans="1:9" ht="13.5">
      <c r="A433">
        <v>427</v>
      </c>
      <c r="B433" t="s">
        <v>1207</v>
      </c>
      <c r="C433" t="s">
        <v>1208</v>
      </c>
      <c r="D433" t="s">
        <v>197</v>
      </c>
      <c r="E433">
        <v>19980514</v>
      </c>
      <c r="F433">
        <v>1</v>
      </c>
      <c r="H433">
        <f t="shared" si="12"/>
        <v>1</v>
      </c>
      <c r="I433" s="91" t="str">
        <f t="shared" si="13"/>
        <v>427男</v>
      </c>
    </row>
    <row r="434" spans="1:9" ht="13.5">
      <c r="A434">
        <v>426</v>
      </c>
      <c r="B434" t="s">
        <v>1209</v>
      </c>
      <c r="C434" t="s">
        <v>1210</v>
      </c>
      <c r="D434" t="s">
        <v>197</v>
      </c>
      <c r="E434">
        <v>19980809</v>
      </c>
      <c r="F434">
        <v>1</v>
      </c>
      <c r="H434">
        <f t="shared" si="12"/>
        <v>1</v>
      </c>
      <c r="I434" s="91" t="str">
        <f t="shared" si="13"/>
        <v>426男</v>
      </c>
    </row>
    <row r="435" spans="1:9" ht="13.5">
      <c r="A435">
        <v>412</v>
      </c>
      <c r="B435" t="s">
        <v>1211</v>
      </c>
      <c r="C435" t="s">
        <v>1212</v>
      </c>
      <c r="D435" t="s">
        <v>197</v>
      </c>
      <c r="E435">
        <v>19981224</v>
      </c>
      <c r="F435">
        <v>1</v>
      </c>
      <c r="H435">
        <f t="shared" si="12"/>
        <v>1</v>
      </c>
      <c r="I435" s="91" t="str">
        <f t="shared" si="13"/>
        <v>412男</v>
      </c>
    </row>
    <row r="436" spans="1:9" ht="13.5">
      <c r="A436">
        <v>417</v>
      </c>
      <c r="B436" t="s">
        <v>693</v>
      </c>
      <c r="C436" t="s">
        <v>694</v>
      </c>
      <c r="D436" t="s">
        <v>218</v>
      </c>
      <c r="E436">
        <v>19961009</v>
      </c>
      <c r="F436">
        <v>3</v>
      </c>
      <c r="H436">
        <f t="shared" si="12"/>
        <v>2</v>
      </c>
      <c r="I436" s="91" t="str">
        <f t="shared" si="13"/>
        <v>417女</v>
      </c>
    </row>
    <row r="437" spans="1:9" ht="13.5">
      <c r="A437">
        <v>419</v>
      </c>
      <c r="B437" t="s">
        <v>695</v>
      </c>
      <c r="C437" t="s">
        <v>696</v>
      </c>
      <c r="D437" t="s">
        <v>197</v>
      </c>
      <c r="E437">
        <v>19960417</v>
      </c>
      <c r="F437">
        <v>3</v>
      </c>
      <c r="H437">
        <f t="shared" si="12"/>
        <v>1</v>
      </c>
      <c r="I437" s="91" t="str">
        <f t="shared" si="13"/>
        <v>419男</v>
      </c>
    </row>
    <row r="438" spans="1:9" ht="13.5">
      <c r="A438">
        <v>439</v>
      </c>
      <c r="B438" t="s">
        <v>697</v>
      </c>
      <c r="C438" t="s">
        <v>698</v>
      </c>
      <c r="D438" t="s">
        <v>197</v>
      </c>
      <c r="E438">
        <v>19961003</v>
      </c>
      <c r="F438">
        <v>3</v>
      </c>
      <c r="H438">
        <f t="shared" si="12"/>
        <v>1</v>
      </c>
      <c r="I438" s="91" t="str">
        <f t="shared" si="13"/>
        <v>439男</v>
      </c>
    </row>
    <row r="439" spans="1:9" ht="13.5">
      <c r="A439">
        <v>433</v>
      </c>
      <c r="B439" t="s">
        <v>699</v>
      </c>
      <c r="C439" t="s">
        <v>700</v>
      </c>
      <c r="D439" t="s">
        <v>218</v>
      </c>
      <c r="E439">
        <v>19960613</v>
      </c>
      <c r="F439">
        <v>3</v>
      </c>
      <c r="H439">
        <f t="shared" si="12"/>
        <v>2</v>
      </c>
      <c r="I439" s="91" t="str">
        <f t="shared" si="13"/>
        <v>433女</v>
      </c>
    </row>
    <row r="440" spans="1:9" ht="13.5">
      <c r="A440">
        <v>415</v>
      </c>
      <c r="B440" t="s">
        <v>701</v>
      </c>
      <c r="C440" t="s">
        <v>702</v>
      </c>
      <c r="D440" t="s">
        <v>218</v>
      </c>
      <c r="E440">
        <v>19970226</v>
      </c>
      <c r="F440">
        <v>3</v>
      </c>
      <c r="H440">
        <f t="shared" si="12"/>
        <v>2</v>
      </c>
      <c r="I440" s="91" t="str">
        <f t="shared" si="13"/>
        <v>415女</v>
      </c>
    </row>
    <row r="441" spans="1:9" ht="13.5">
      <c r="A441">
        <v>426</v>
      </c>
      <c r="B441" t="s">
        <v>1213</v>
      </c>
      <c r="C441" t="s">
        <v>1214</v>
      </c>
      <c r="D441" t="s">
        <v>218</v>
      </c>
      <c r="E441">
        <v>19980806</v>
      </c>
      <c r="F441">
        <v>1</v>
      </c>
      <c r="H441">
        <f t="shared" si="12"/>
        <v>2</v>
      </c>
      <c r="I441" s="91" t="str">
        <f t="shared" si="13"/>
        <v>426女</v>
      </c>
    </row>
    <row r="442" spans="1:9" ht="13.5">
      <c r="A442">
        <v>417</v>
      </c>
      <c r="B442" t="s">
        <v>703</v>
      </c>
      <c r="C442" t="s">
        <v>704</v>
      </c>
      <c r="D442" t="s">
        <v>197</v>
      </c>
      <c r="E442">
        <v>19971105</v>
      </c>
      <c r="F442">
        <v>2</v>
      </c>
      <c r="H442">
        <f t="shared" si="12"/>
        <v>1</v>
      </c>
      <c r="I442" s="91" t="str">
        <f t="shared" si="13"/>
        <v>417男</v>
      </c>
    </row>
    <row r="443" spans="1:9" ht="13.5">
      <c r="A443">
        <v>433</v>
      </c>
      <c r="B443" t="s">
        <v>705</v>
      </c>
      <c r="C443" t="s">
        <v>706</v>
      </c>
      <c r="D443" t="s">
        <v>197</v>
      </c>
      <c r="E443">
        <v>19960613</v>
      </c>
      <c r="F443">
        <v>3</v>
      </c>
      <c r="H443">
        <f t="shared" si="12"/>
        <v>1</v>
      </c>
      <c r="I443" s="91" t="str">
        <f t="shared" si="13"/>
        <v>433男</v>
      </c>
    </row>
    <row r="444" spans="1:9" ht="13.5">
      <c r="A444">
        <v>432</v>
      </c>
      <c r="B444" t="s">
        <v>707</v>
      </c>
      <c r="C444" t="s">
        <v>708</v>
      </c>
      <c r="D444" t="s">
        <v>218</v>
      </c>
      <c r="E444">
        <v>19960705</v>
      </c>
      <c r="F444">
        <v>3</v>
      </c>
      <c r="H444">
        <f t="shared" si="12"/>
        <v>2</v>
      </c>
      <c r="I444" s="91" t="str">
        <f t="shared" si="13"/>
        <v>432女</v>
      </c>
    </row>
    <row r="445" spans="1:9" ht="13.5">
      <c r="A445">
        <v>438</v>
      </c>
      <c r="B445" t="s">
        <v>709</v>
      </c>
      <c r="C445" t="s">
        <v>710</v>
      </c>
      <c r="D445" t="s">
        <v>197</v>
      </c>
      <c r="E445">
        <v>19960502</v>
      </c>
      <c r="F445">
        <v>3</v>
      </c>
      <c r="H445">
        <f t="shared" si="12"/>
        <v>1</v>
      </c>
      <c r="I445" s="91" t="str">
        <f t="shared" si="13"/>
        <v>438男</v>
      </c>
    </row>
    <row r="446" spans="1:9" ht="13.5">
      <c r="A446">
        <v>422</v>
      </c>
      <c r="B446" t="s">
        <v>711</v>
      </c>
      <c r="C446" t="s">
        <v>712</v>
      </c>
      <c r="D446" t="s">
        <v>197</v>
      </c>
      <c r="E446">
        <v>19970624</v>
      </c>
      <c r="F446">
        <v>2</v>
      </c>
      <c r="H446">
        <f t="shared" si="12"/>
        <v>1</v>
      </c>
      <c r="I446" s="91" t="str">
        <f t="shared" si="13"/>
        <v>422男</v>
      </c>
    </row>
    <row r="447" spans="1:9" ht="13.5">
      <c r="A447">
        <v>423</v>
      </c>
      <c r="B447" t="s">
        <v>713</v>
      </c>
      <c r="C447" t="s">
        <v>714</v>
      </c>
      <c r="D447" t="s">
        <v>218</v>
      </c>
      <c r="E447">
        <v>19971215</v>
      </c>
      <c r="F447">
        <v>2</v>
      </c>
      <c r="H447">
        <f t="shared" si="12"/>
        <v>2</v>
      </c>
      <c r="I447" s="91" t="str">
        <f t="shared" si="13"/>
        <v>423女</v>
      </c>
    </row>
    <row r="448" spans="1:9" ht="13.5">
      <c r="A448">
        <v>414</v>
      </c>
      <c r="B448" t="s">
        <v>715</v>
      </c>
      <c r="C448" t="s">
        <v>716</v>
      </c>
      <c r="D448" t="s">
        <v>218</v>
      </c>
      <c r="E448">
        <v>19971213</v>
      </c>
      <c r="F448">
        <v>2</v>
      </c>
      <c r="H448">
        <f t="shared" si="12"/>
        <v>2</v>
      </c>
      <c r="I448" s="91" t="str">
        <f t="shared" si="13"/>
        <v>414女</v>
      </c>
    </row>
    <row r="449" spans="1:9" ht="13.5">
      <c r="A449">
        <v>431</v>
      </c>
      <c r="B449" t="s">
        <v>717</v>
      </c>
      <c r="C449" t="s">
        <v>718</v>
      </c>
      <c r="D449" t="s">
        <v>218</v>
      </c>
      <c r="E449">
        <v>19960927</v>
      </c>
      <c r="F449">
        <v>3</v>
      </c>
      <c r="H449">
        <f t="shared" si="12"/>
        <v>2</v>
      </c>
      <c r="I449" s="91" t="str">
        <f t="shared" si="13"/>
        <v>431女</v>
      </c>
    </row>
    <row r="450" spans="1:9" ht="13.5">
      <c r="A450">
        <v>421</v>
      </c>
      <c r="B450" t="s">
        <v>719</v>
      </c>
      <c r="C450" t="s">
        <v>720</v>
      </c>
      <c r="D450" t="s">
        <v>197</v>
      </c>
      <c r="E450">
        <v>19970804</v>
      </c>
      <c r="F450">
        <v>2</v>
      </c>
      <c r="H450">
        <f t="shared" si="12"/>
        <v>1</v>
      </c>
      <c r="I450" s="91" t="str">
        <f t="shared" si="13"/>
        <v>421男</v>
      </c>
    </row>
    <row r="451" spans="1:9" ht="13.5">
      <c r="A451">
        <v>430</v>
      </c>
      <c r="B451" t="s">
        <v>1215</v>
      </c>
      <c r="C451" t="s">
        <v>1216</v>
      </c>
      <c r="D451" t="s">
        <v>218</v>
      </c>
      <c r="E451">
        <v>19980609</v>
      </c>
      <c r="F451">
        <v>1</v>
      </c>
      <c r="H451">
        <f aca="true" t="shared" si="14" ref="H451:H514">IF(D451="男",1,2)</f>
        <v>2</v>
      </c>
      <c r="I451" s="91" t="str">
        <f aca="true" t="shared" si="15" ref="I451:I514">A451&amp;D451</f>
        <v>430女</v>
      </c>
    </row>
    <row r="452" spans="1:9" ht="13.5">
      <c r="A452">
        <v>415</v>
      </c>
      <c r="B452" t="s">
        <v>1217</v>
      </c>
      <c r="C452" t="s">
        <v>1218</v>
      </c>
      <c r="D452" t="s">
        <v>197</v>
      </c>
      <c r="E452">
        <v>19980704</v>
      </c>
      <c r="F452">
        <v>1</v>
      </c>
      <c r="H452">
        <f t="shared" si="14"/>
        <v>1</v>
      </c>
      <c r="I452" s="91" t="str">
        <f t="shared" si="15"/>
        <v>415男</v>
      </c>
    </row>
    <row r="453" spans="1:9" ht="13.5">
      <c r="A453">
        <v>420</v>
      </c>
      <c r="B453" t="s">
        <v>721</v>
      </c>
      <c r="C453" t="s">
        <v>722</v>
      </c>
      <c r="D453" t="s">
        <v>197</v>
      </c>
      <c r="E453">
        <v>19970520</v>
      </c>
      <c r="F453">
        <v>2</v>
      </c>
      <c r="H453">
        <f t="shared" si="14"/>
        <v>1</v>
      </c>
      <c r="I453" s="91" t="str">
        <f t="shared" si="15"/>
        <v>420男</v>
      </c>
    </row>
    <row r="454" spans="1:9" ht="13.5">
      <c r="A454">
        <v>414</v>
      </c>
      <c r="B454" t="s">
        <v>1219</v>
      </c>
      <c r="C454" t="s">
        <v>1220</v>
      </c>
      <c r="D454" t="s">
        <v>197</v>
      </c>
      <c r="E454">
        <v>19990226</v>
      </c>
      <c r="F454">
        <v>1</v>
      </c>
      <c r="H454">
        <f t="shared" si="14"/>
        <v>1</v>
      </c>
      <c r="I454" s="91" t="str">
        <f t="shared" si="15"/>
        <v>414男</v>
      </c>
    </row>
    <row r="455" spans="1:9" ht="13.5">
      <c r="A455">
        <v>422</v>
      </c>
      <c r="B455" t="s">
        <v>723</v>
      </c>
      <c r="C455" t="s">
        <v>724</v>
      </c>
      <c r="D455" t="s">
        <v>218</v>
      </c>
      <c r="E455">
        <v>19970729</v>
      </c>
      <c r="F455">
        <v>2</v>
      </c>
      <c r="H455">
        <f t="shared" si="14"/>
        <v>2</v>
      </c>
      <c r="I455" s="91" t="str">
        <f t="shared" si="15"/>
        <v>422女</v>
      </c>
    </row>
    <row r="456" spans="1:9" ht="13.5">
      <c r="A456">
        <v>425</v>
      </c>
      <c r="B456" t="s">
        <v>1221</v>
      </c>
      <c r="C456" t="s">
        <v>1222</v>
      </c>
      <c r="D456" t="s">
        <v>197</v>
      </c>
      <c r="E456">
        <v>19990117</v>
      </c>
      <c r="F456">
        <v>1</v>
      </c>
      <c r="H456">
        <f t="shared" si="14"/>
        <v>1</v>
      </c>
      <c r="I456" s="91" t="str">
        <f t="shared" si="15"/>
        <v>425男</v>
      </c>
    </row>
    <row r="457" spans="1:9" ht="13.5">
      <c r="A457">
        <v>418</v>
      </c>
      <c r="B457" t="s">
        <v>725</v>
      </c>
      <c r="C457" t="s">
        <v>726</v>
      </c>
      <c r="D457" t="s">
        <v>197</v>
      </c>
      <c r="E457">
        <v>19971105</v>
      </c>
      <c r="F457">
        <v>2</v>
      </c>
      <c r="H457">
        <f t="shared" si="14"/>
        <v>1</v>
      </c>
      <c r="I457" s="91" t="str">
        <f t="shared" si="15"/>
        <v>418男</v>
      </c>
    </row>
    <row r="458" spans="1:9" ht="13.5">
      <c r="A458">
        <v>430</v>
      </c>
      <c r="B458" t="s">
        <v>727</v>
      </c>
      <c r="C458" t="s">
        <v>728</v>
      </c>
      <c r="D458" t="s">
        <v>197</v>
      </c>
      <c r="E458">
        <v>19961110</v>
      </c>
      <c r="F458">
        <v>3</v>
      </c>
      <c r="H458">
        <f t="shared" si="14"/>
        <v>1</v>
      </c>
      <c r="I458" s="91" t="str">
        <f t="shared" si="15"/>
        <v>430男</v>
      </c>
    </row>
    <row r="459" spans="1:9" ht="13.5">
      <c r="A459">
        <v>421</v>
      </c>
      <c r="B459" t="s">
        <v>729</v>
      </c>
      <c r="C459" t="s">
        <v>730</v>
      </c>
      <c r="D459" t="s">
        <v>218</v>
      </c>
      <c r="E459">
        <v>19980301</v>
      </c>
      <c r="F459">
        <v>2</v>
      </c>
      <c r="H459">
        <f t="shared" si="14"/>
        <v>2</v>
      </c>
      <c r="I459" s="91" t="str">
        <f t="shared" si="15"/>
        <v>421女</v>
      </c>
    </row>
    <row r="460" spans="1:9" ht="13.5">
      <c r="A460">
        <v>424</v>
      </c>
      <c r="B460" t="s">
        <v>731</v>
      </c>
      <c r="C460" t="s">
        <v>732</v>
      </c>
      <c r="D460" t="s">
        <v>197</v>
      </c>
      <c r="E460">
        <v>19970623</v>
      </c>
      <c r="F460">
        <v>2</v>
      </c>
      <c r="H460">
        <f t="shared" si="14"/>
        <v>1</v>
      </c>
      <c r="I460" s="91" t="str">
        <f t="shared" si="15"/>
        <v>424男</v>
      </c>
    </row>
    <row r="461" spans="1:9" ht="13.5">
      <c r="A461">
        <v>418</v>
      </c>
      <c r="B461" t="s">
        <v>733</v>
      </c>
      <c r="C461" t="s">
        <v>734</v>
      </c>
      <c r="D461" t="s">
        <v>218</v>
      </c>
      <c r="E461">
        <v>19970208</v>
      </c>
      <c r="F461">
        <v>3</v>
      </c>
      <c r="H461">
        <f t="shared" si="14"/>
        <v>2</v>
      </c>
      <c r="I461" s="91" t="str">
        <f t="shared" si="15"/>
        <v>418女</v>
      </c>
    </row>
    <row r="462" spans="1:9" ht="13.5">
      <c r="A462">
        <v>428</v>
      </c>
      <c r="B462" t="s">
        <v>1223</v>
      </c>
      <c r="C462" t="s">
        <v>1224</v>
      </c>
      <c r="D462" t="s">
        <v>218</v>
      </c>
      <c r="E462">
        <v>19980825</v>
      </c>
      <c r="F462">
        <v>1</v>
      </c>
      <c r="H462">
        <f t="shared" si="14"/>
        <v>2</v>
      </c>
      <c r="I462" s="91" t="str">
        <f t="shared" si="15"/>
        <v>428女</v>
      </c>
    </row>
    <row r="463" spans="1:9" ht="13.5">
      <c r="A463">
        <v>410</v>
      </c>
      <c r="B463" t="s">
        <v>1225</v>
      </c>
      <c r="C463" t="s">
        <v>1226</v>
      </c>
      <c r="D463" t="s">
        <v>197</v>
      </c>
      <c r="E463">
        <v>19980513</v>
      </c>
      <c r="F463">
        <v>1</v>
      </c>
      <c r="H463">
        <f t="shared" si="14"/>
        <v>1</v>
      </c>
      <c r="I463" s="91" t="str">
        <f t="shared" si="15"/>
        <v>410男</v>
      </c>
    </row>
    <row r="464" spans="1:9" ht="13.5">
      <c r="A464">
        <v>412</v>
      </c>
      <c r="B464" t="s">
        <v>1227</v>
      </c>
      <c r="C464" t="s">
        <v>1228</v>
      </c>
      <c r="D464" t="s">
        <v>218</v>
      </c>
      <c r="E464">
        <v>19990120</v>
      </c>
      <c r="F464">
        <v>1</v>
      </c>
      <c r="H464">
        <f t="shared" si="14"/>
        <v>2</v>
      </c>
      <c r="I464" s="91" t="str">
        <f t="shared" si="15"/>
        <v>412女</v>
      </c>
    </row>
    <row r="465" spans="1:9" ht="13.5">
      <c r="A465">
        <v>429</v>
      </c>
      <c r="B465" t="s">
        <v>1229</v>
      </c>
      <c r="C465" t="s">
        <v>1230</v>
      </c>
      <c r="D465" t="s">
        <v>218</v>
      </c>
      <c r="E465">
        <v>19980419</v>
      </c>
      <c r="F465">
        <v>1</v>
      </c>
      <c r="H465">
        <f t="shared" si="14"/>
        <v>2</v>
      </c>
      <c r="I465" s="91" t="str">
        <f t="shared" si="15"/>
        <v>429女</v>
      </c>
    </row>
    <row r="466" spans="1:9" ht="13.5">
      <c r="A466">
        <v>424</v>
      </c>
      <c r="B466" t="s">
        <v>735</v>
      </c>
      <c r="C466" t="s">
        <v>736</v>
      </c>
      <c r="D466" t="s">
        <v>218</v>
      </c>
      <c r="E466">
        <v>19971118</v>
      </c>
      <c r="F466">
        <v>2</v>
      </c>
      <c r="H466">
        <f t="shared" si="14"/>
        <v>2</v>
      </c>
      <c r="I466" s="91" t="str">
        <f t="shared" si="15"/>
        <v>424女</v>
      </c>
    </row>
    <row r="467" spans="1:9" ht="13.5">
      <c r="A467">
        <v>369</v>
      </c>
      <c r="B467" t="s">
        <v>737</v>
      </c>
      <c r="C467" t="s">
        <v>738</v>
      </c>
      <c r="D467" t="s">
        <v>197</v>
      </c>
      <c r="E467">
        <v>19960505</v>
      </c>
      <c r="F467">
        <v>3</v>
      </c>
      <c r="H467">
        <f t="shared" si="14"/>
        <v>1</v>
      </c>
      <c r="I467" s="91" t="str">
        <f t="shared" si="15"/>
        <v>369男</v>
      </c>
    </row>
    <row r="468" spans="1:9" ht="13.5">
      <c r="A468">
        <v>365</v>
      </c>
      <c r="B468" t="s">
        <v>1231</v>
      </c>
      <c r="C468" t="s">
        <v>1232</v>
      </c>
      <c r="D468" t="s">
        <v>218</v>
      </c>
      <c r="E468">
        <v>19980709</v>
      </c>
      <c r="F468">
        <v>1</v>
      </c>
      <c r="H468">
        <f t="shared" si="14"/>
        <v>2</v>
      </c>
      <c r="I468" s="91" t="str">
        <f t="shared" si="15"/>
        <v>365女</v>
      </c>
    </row>
    <row r="469" spans="1:9" ht="13.5">
      <c r="A469">
        <v>364</v>
      </c>
      <c r="B469" t="s">
        <v>1233</v>
      </c>
      <c r="C469" t="s">
        <v>1234</v>
      </c>
      <c r="D469" t="s">
        <v>218</v>
      </c>
      <c r="E469">
        <v>19980420</v>
      </c>
      <c r="F469">
        <v>1</v>
      </c>
      <c r="H469">
        <f t="shared" si="14"/>
        <v>2</v>
      </c>
      <c r="I469" s="91" t="str">
        <f t="shared" si="15"/>
        <v>364女</v>
      </c>
    </row>
    <row r="470" spans="1:9" ht="13.5">
      <c r="A470">
        <v>371</v>
      </c>
      <c r="B470" t="s">
        <v>739</v>
      </c>
      <c r="C470" t="s">
        <v>740</v>
      </c>
      <c r="D470" t="s">
        <v>197</v>
      </c>
      <c r="E470">
        <v>19970220</v>
      </c>
      <c r="F470">
        <v>3</v>
      </c>
      <c r="H470">
        <f t="shared" si="14"/>
        <v>1</v>
      </c>
      <c r="I470" s="91" t="str">
        <f t="shared" si="15"/>
        <v>371男</v>
      </c>
    </row>
    <row r="471" spans="1:9" ht="13.5">
      <c r="A471">
        <v>372</v>
      </c>
      <c r="B471" t="s">
        <v>741</v>
      </c>
      <c r="C471" t="s">
        <v>742</v>
      </c>
      <c r="D471" t="s">
        <v>197</v>
      </c>
      <c r="E471">
        <v>19970616</v>
      </c>
      <c r="F471">
        <v>2</v>
      </c>
      <c r="H471">
        <f t="shared" si="14"/>
        <v>1</v>
      </c>
      <c r="I471" s="91" t="str">
        <f t="shared" si="15"/>
        <v>372男</v>
      </c>
    </row>
    <row r="472" spans="1:9" ht="13.5">
      <c r="A472">
        <v>360</v>
      </c>
      <c r="B472" t="s">
        <v>743</v>
      </c>
      <c r="C472" t="s">
        <v>744</v>
      </c>
      <c r="D472" t="s">
        <v>218</v>
      </c>
      <c r="E472">
        <v>19970813</v>
      </c>
      <c r="F472">
        <v>2</v>
      </c>
      <c r="H472">
        <f t="shared" si="14"/>
        <v>2</v>
      </c>
      <c r="I472" s="91" t="str">
        <f t="shared" si="15"/>
        <v>360女</v>
      </c>
    </row>
    <row r="473" spans="1:9" ht="13.5">
      <c r="A473">
        <v>379</v>
      </c>
      <c r="B473" t="s">
        <v>1235</v>
      </c>
      <c r="C473" t="s">
        <v>1236</v>
      </c>
      <c r="D473" t="s">
        <v>197</v>
      </c>
      <c r="E473">
        <v>19980616</v>
      </c>
      <c r="F473">
        <v>1</v>
      </c>
      <c r="H473">
        <f t="shared" si="14"/>
        <v>1</v>
      </c>
      <c r="I473" s="91" t="str">
        <f t="shared" si="15"/>
        <v>379男</v>
      </c>
    </row>
    <row r="474" spans="1:9" ht="13.5">
      <c r="A474">
        <v>373</v>
      </c>
      <c r="B474" t="s">
        <v>745</v>
      </c>
      <c r="C474" t="s">
        <v>746</v>
      </c>
      <c r="D474" t="s">
        <v>197</v>
      </c>
      <c r="E474">
        <v>19970422</v>
      </c>
      <c r="F474">
        <v>2</v>
      </c>
      <c r="H474">
        <f t="shared" si="14"/>
        <v>1</v>
      </c>
      <c r="I474" s="91" t="str">
        <f t="shared" si="15"/>
        <v>373男</v>
      </c>
    </row>
    <row r="475" spans="1:9" ht="13.5">
      <c r="A475">
        <v>361</v>
      </c>
      <c r="B475" t="s">
        <v>747</v>
      </c>
      <c r="C475" t="s">
        <v>748</v>
      </c>
      <c r="D475" t="s">
        <v>218</v>
      </c>
      <c r="E475">
        <v>19970706</v>
      </c>
      <c r="F475">
        <v>2</v>
      </c>
      <c r="H475">
        <f t="shared" si="14"/>
        <v>2</v>
      </c>
      <c r="I475" s="91" t="str">
        <f t="shared" si="15"/>
        <v>361女</v>
      </c>
    </row>
    <row r="476" spans="1:9" ht="13.5">
      <c r="A476">
        <v>366</v>
      </c>
      <c r="B476" t="s">
        <v>1237</v>
      </c>
      <c r="C476" t="s">
        <v>1238</v>
      </c>
      <c r="D476" t="s">
        <v>218</v>
      </c>
      <c r="E476">
        <v>19981227</v>
      </c>
      <c r="F476">
        <v>1</v>
      </c>
      <c r="H476">
        <f t="shared" si="14"/>
        <v>2</v>
      </c>
      <c r="I476" s="91" t="str">
        <f t="shared" si="15"/>
        <v>366女</v>
      </c>
    </row>
    <row r="477" spans="1:9" ht="13.5">
      <c r="A477">
        <v>370</v>
      </c>
      <c r="B477" t="s">
        <v>749</v>
      </c>
      <c r="C477" t="s">
        <v>750</v>
      </c>
      <c r="D477" t="s">
        <v>197</v>
      </c>
      <c r="E477">
        <v>19960421</v>
      </c>
      <c r="F477">
        <v>3</v>
      </c>
      <c r="H477">
        <f t="shared" si="14"/>
        <v>1</v>
      </c>
      <c r="I477" s="91" t="str">
        <f t="shared" si="15"/>
        <v>370男</v>
      </c>
    </row>
    <row r="478" spans="1:9" ht="13.5">
      <c r="A478">
        <v>365</v>
      </c>
      <c r="B478" t="s">
        <v>751</v>
      </c>
      <c r="C478" t="s">
        <v>752</v>
      </c>
      <c r="D478" t="s">
        <v>197</v>
      </c>
      <c r="E478">
        <v>19961110</v>
      </c>
      <c r="F478">
        <v>3</v>
      </c>
      <c r="H478">
        <f t="shared" si="14"/>
        <v>1</v>
      </c>
      <c r="I478" s="91" t="str">
        <f t="shared" si="15"/>
        <v>365男</v>
      </c>
    </row>
    <row r="479" spans="1:9" ht="13.5">
      <c r="A479">
        <v>366</v>
      </c>
      <c r="B479" t="s">
        <v>753</v>
      </c>
      <c r="C479" t="s">
        <v>754</v>
      </c>
      <c r="D479" t="s">
        <v>197</v>
      </c>
      <c r="E479">
        <v>19960821</v>
      </c>
      <c r="F479">
        <v>3</v>
      </c>
      <c r="H479">
        <f t="shared" si="14"/>
        <v>1</v>
      </c>
      <c r="I479" s="91" t="str">
        <f t="shared" si="15"/>
        <v>366男</v>
      </c>
    </row>
    <row r="480" spans="1:9" ht="13.5">
      <c r="A480">
        <v>362</v>
      </c>
      <c r="B480" t="s">
        <v>755</v>
      </c>
      <c r="C480" t="s">
        <v>756</v>
      </c>
      <c r="D480" t="s">
        <v>218</v>
      </c>
      <c r="E480">
        <v>19970920</v>
      </c>
      <c r="F480">
        <v>2</v>
      </c>
      <c r="H480">
        <f t="shared" si="14"/>
        <v>2</v>
      </c>
      <c r="I480" s="91" t="str">
        <f t="shared" si="15"/>
        <v>362女</v>
      </c>
    </row>
    <row r="481" spans="1:9" ht="13.5">
      <c r="A481">
        <v>377</v>
      </c>
      <c r="B481" t="s">
        <v>1239</v>
      </c>
      <c r="C481" t="s">
        <v>1240</v>
      </c>
      <c r="D481" t="s">
        <v>197</v>
      </c>
      <c r="E481">
        <v>19981122</v>
      </c>
      <c r="F481">
        <v>1</v>
      </c>
      <c r="H481">
        <f t="shared" si="14"/>
        <v>1</v>
      </c>
      <c r="I481" s="91" t="str">
        <f t="shared" si="15"/>
        <v>377男</v>
      </c>
    </row>
    <row r="482" spans="1:9" ht="13.5">
      <c r="A482">
        <v>363</v>
      </c>
      <c r="B482" t="s">
        <v>757</v>
      </c>
      <c r="C482" t="s">
        <v>758</v>
      </c>
      <c r="D482" t="s">
        <v>218</v>
      </c>
      <c r="E482">
        <v>19980104</v>
      </c>
      <c r="F482">
        <v>2</v>
      </c>
      <c r="H482">
        <f t="shared" si="14"/>
        <v>2</v>
      </c>
      <c r="I482" s="91" t="str">
        <f t="shared" si="15"/>
        <v>363女</v>
      </c>
    </row>
    <row r="483" spans="1:9" ht="13.5">
      <c r="A483">
        <v>374</v>
      </c>
      <c r="B483" t="s">
        <v>759</v>
      </c>
      <c r="C483" t="s">
        <v>760</v>
      </c>
      <c r="D483" t="s">
        <v>197</v>
      </c>
      <c r="E483">
        <v>19970817</v>
      </c>
      <c r="F483">
        <v>2</v>
      </c>
      <c r="H483">
        <f t="shared" si="14"/>
        <v>1</v>
      </c>
      <c r="I483" s="91" t="str">
        <f t="shared" si="15"/>
        <v>374男</v>
      </c>
    </row>
    <row r="484" spans="1:9" ht="13.5">
      <c r="A484">
        <v>376</v>
      </c>
      <c r="B484" t="s">
        <v>1241</v>
      </c>
      <c r="C484" t="s">
        <v>1242</v>
      </c>
      <c r="D484" t="s">
        <v>197</v>
      </c>
      <c r="E484">
        <v>19980928</v>
      </c>
      <c r="F484">
        <v>1</v>
      </c>
      <c r="H484">
        <f t="shared" si="14"/>
        <v>1</v>
      </c>
      <c r="I484" s="91" t="str">
        <f t="shared" si="15"/>
        <v>376男</v>
      </c>
    </row>
    <row r="485" spans="1:9" ht="13.5">
      <c r="A485">
        <v>367</v>
      </c>
      <c r="B485" t="s">
        <v>761</v>
      </c>
      <c r="C485" t="s">
        <v>762</v>
      </c>
      <c r="D485" t="s">
        <v>197</v>
      </c>
      <c r="E485">
        <v>19961227</v>
      </c>
      <c r="F485">
        <v>3</v>
      </c>
      <c r="H485">
        <f t="shared" si="14"/>
        <v>1</v>
      </c>
      <c r="I485" s="91" t="str">
        <f t="shared" si="15"/>
        <v>367男</v>
      </c>
    </row>
    <row r="486" spans="1:9" ht="13.5">
      <c r="A486">
        <v>368</v>
      </c>
      <c r="B486" t="s">
        <v>763</v>
      </c>
      <c r="C486" t="s">
        <v>764</v>
      </c>
      <c r="D486" t="s">
        <v>197</v>
      </c>
      <c r="E486">
        <v>19960902</v>
      </c>
      <c r="F486">
        <v>3</v>
      </c>
      <c r="H486">
        <f t="shared" si="14"/>
        <v>1</v>
      </c>
      <c r="I486" s="91" t="str">
        <f t="shared" si="15"/>
        <v>368男</v>
      </c>
    </row>
    <row r="487" spans="1:9" ht="13.5">
      <c r="A487">
        <v>375</v>
      </c>
      <c r="B487" t="s">
        <v>765</v>
      </c>
      <c r="C487" t="s">
        <v>766</v>
      </c>
      <c r="D487" t="s">
        <v>197</v>
      </c>
      <c r="E487">
        <v>19970517</v>
      </c>
      <c r="F487">
        <v>2</v>
      </c>
      <c r="H487">
        <f t="shared" si="14"/>
        <v>1</v>
      </c>
      <c r="I487" s="91" t="str">
        <f t="shared" si="15"/>
        <v>375男</v>
      </c>
    </row>
    <row r="488" spans="1:9" ht="13.5">
      <c r="A488">
        <v>364</v>
      </c>
      <c r="B488" t="s">
        <v>767</v>
      </c>
      <c r="C488" t="s">
        <v>768</v>
      </c>
      <c r="D488" t="s">
        <v>197</v>
      </c>
      <c r="E488">
        <v>19961014</v>
      </c>
      <c r="F488">
        <v>3</v>
      </c>
      <c r="H488">
        <f t="shared" si="14"/>
        <v>1</v>
      </c>
      <c r="I488" s="91" t="str">
        <f t="shared" si="15"/>
        <v>364男</v>
      </c>
    </row>
    <row r="489" spans="1:9" ht="13.5">
      <c r="A489">
        <v>378</v>
      </c>
      <c r="B489" t="s">
        <v>1243</v>
      </c>
      <c r="C489" t="s">
        <v>1244</v>
      </c>
      <c r="D489" t="s">
        <v>197</v>
      </c>
      <c r="E489">
        <v>19980430</v>
      </c>
      <c r="F489">
        <v>1</v>
      </c>
      <c r="H489">
        <f t="shared" si="14"/>
        <v>1</v>
      </c>
      <c r="I489" s="91" t="str">
        <f t="shared" si="15"/>
        <v>378男</v>
      </c>
    </row>
    <row r="490" spans="1:9" ht="13.5">
      <c r="A490">
        <v>1200</v>
      </c>
      <c r="B490" t="s">
        <v>1245</v>
      </c>
      <c r="C490" t="s">
        <v>1246</v>
      </c>
      <c r="D490" t="s">
        <v>197</v>
      </c>
      <c r="E490">
        <v>19960809</v>
      </c>
      <c r="F490">
        <v>3</v>
      </c>
      <c r="H490">
        <f t="shared" si="14"/>
        <v>1</v>
      </c>
      <c r="I490" s="91" t="str">
        <f t="shared" si="15"/>
        <v>1200男</v>
      </c>
    </row>
    <row r="491" spans="1:9" ht="13.5">
      <c r="A491">
        <v>1201</v>
      </c>
      <c r="B491" t="s">
        <v>1247</v>
      </c>
      <c r="C491" t="s">
        <v>1248</v>
      </c>
      <c r="D491" t="s">
        <v>197</v>
      </c>
      <c r="E491">
        <v>19970821</v>
      </c>
      <c r="F491">
        <v>2</v>
      </c>
      <c r="H491">
        <f t="shared" si="14"/>
        <v>1</v>
      </c>
      <c r="I491" s="91" t="str">
        <f t="shared" si="15"/>
        <v>1201男</v>
      </c>
    </row>
    <row r="492" spans="1:9" ht="13.5">
      <c r="A492">
        <v>1203</v>
      </c>
      <c r="B492" t="s">
        <v>1249</v>
      </c>
      <c r="C492" t="s">
        <v>1250</v>
      </c>
      <c r="D492" t="s">
        <v>197</v>
      </c>
      <c r="E492">
        <v>19971104</v>
      </c>
      <c r="F492">
        <v>2</v>
      </c>
      <c r="H492">
        <f t="shared" si="14"/>
        <v>1</v>
      </c>
      <c r="I492" s="91" t="str">
        <f t="shared" si="15"/>
        <v>1203男</v>
      </c>
    </row>
    <row r="493" spans="1:9" ht="13.5">
      <c r="A493">
        <v>1200</v>
      </c>
      <c r="B493" t="s">
        <v>1251</v>
      </c>
      <c r="C493" t="s">
        <v>1252</v>
      </c>
      <c r="D493" t="s">
        <v>218</v>
      </c>
      <c r="E493">
        <v>19970904</v>
      </c>
      <c r="F493">
        <v>2</v>
      </c>
      <c r="H493">
        <f t="shared" si="14"/>
        <v>2</v>
      </c>
      <c r="I493" s="91" t="str">
        <f t="shared" si="15"/>
        <v>1200女</v>
      </c>
    </row>
    <row r="494" spans="1:9" ht="13.5">
      <c r="A494">
        <v>1202</v>
      </c>
      <c r="B494" t="s">
        <v>1253</v>
      </c>
      <c r="C494" t="s">
        <v>1254</v>
      </c>
      <c r="D494" t="s">
        <v>197</v>
      </c>
      <c r="E494">
        <v>19971120</v>
      </c>
      <c r="F494">
        <v>2</v>
      </c>
      <c r="H494">
        <f t="shared" si="14"/>
        <v>1</v>
      </c>
      <c r="I494" s="91" t="str">
        <f t="shared" si="15"/>
        <v>1202男</v>
      </c>
    </row>
    <row r="495" spans="1:9" ht="13.5">
      <c r="A495">
        <v>312</v>
      </c>
      <c r="B495" t="s">
        <v>799</v>
      </c>
      <c r="C495" t="s">
        <v>800</v>
      </c>
      <c r="D495" t="s">
        <v>218</v>
      </c>
      <c r="E495">
        <v>19960823</v>
      </c>
      <c r="F495">
        <v>3</v>
      </c>
      <c r="H495">
        <f t="shared" si="14"/>
        <v>2</v>
      </c>
      <c r="I495" s="91" t="str">
        <f t="shared" si="15"/>
        <v>312女</v>
      </c>
    </row>
    <row r="496" spans="1:9" ht="13.5">
      <c r="A496">
        <v>317</v>
      </c>
      <c r="B496" t="s">
        <v>801</v>
      </c>
      <c r="C496" t="s">
        <v>802</v>
      </c>
      <c r="D496" t="s">
        <v>218</v>
      </c>
      <c r="E496">
        <v>19970618</v>
      </c>
      <c r="F496">
        <v>2</v>
      </c>
      <c r="H496">
        <f t="shared" si="14"/>
        <v>2</v>
      </c>
      <c r="I496" s="91" t="str">
        <f t="shared" si="15"/>
        <v>317女</v>
      </c>
    </row>
    <row r="497" spans="1:9" ht="13.5">
      <c r="A497">
        <v>315</v>
      </c>
      <c r="B497" t="s">
        <v>803</v>
      </c>
      <c r="C497" t="s">
        <v>804</v>
      </c>
      <c r="D497" t="s">
        <v>218</v>
      </c>
      <c r="E497">
        <v>19961205</v>
      </c>
      <c r="F497">
        <v>3</v>
      </c>
      <c r="H497">
        <f t="shared" si="14"/>
        <v>2</v>
      </c>
      <c r="I497" s="91" t="str">
        <f t="shared" si="15"/>
        <v>315女</v>
      </c>
    </row>
    <row r="498" spans="1:9" ht="13.5">
      <c r="A498">
        <v>318</v>
      </c>
      <c r="B498" t="s">
        <v>1255</v>
      </c>
      <c r="C498" t="s">
        <v>1256</v>
      </c>
      <c r="D498" t="s">
        <v>218</v>
      </c>
      <c r="E498">
        <v>19980825</v>
      </c>
      <c r="F498">
        <v>1</v>
      </c>
      <c r="H498">
        <f t="shared" si="14"/>
        <v>2</v>
      </c>
      <c r="I498" s="91" t="str">
        <f t="shared" si="15"/>
        <v>318女</v>
      </c>
    </row>
    <row r="499" spans="1:9" ht="13.5">
      <c r="A499">
        <v>327</v>
      </c>
      <c r="B499" t="s">
        <v>805</v>
      </c>
      <c r="C499" t="s">
        <v>806</v>
      </c>
      <c r="D499" t="s">
        <v>197</v>
      </c>
      <c r="E499">
        <v>19970120</v>
      </c>
      <c r="F499">
        <v>3</v>
      </c>
      <c r="H499">
        <f t="shared" si="14"/>
        <v>1</v>
      </c>
      <c r="I499" s="91" t="str">
        <f t="shared" si="15"/>
        <v>327男</v>
      </c>
    </row>
    <row r="500" spans="1:9" ht="13.5">
      <c r="A500">
        <v>328</v>
      </c>
      <c r="B500" t="s">
        <v>807</v>
      </c>
      <c r="C500" t="s">
        <v>808</v>
      </c>
      <c r="D500" t="s">
        <v>197</v>
      </c>
      <c r="E500">
        <v>19961226</v>
      </c>
      <c r="F500">
        <v>3</v>
      </c>
      <c r="H500">
        <f t="shared" si="14"/>
        <v>1</v>
      </c>
      <c r="I500" s="91" t="str">
        <f t="shared" si="15"/>
        <v>328男</v>
      </c>
    </row>
    <row r="501" spans="1:9" ht="13.5">
      <c r="A501">
        <v>309</v>
      </c>
      <c r="B501" t="s">
        <v>809</v>
      </c>
      <c r="C501" t="s">
        <v>810</v>
      </c>
      <c r="D501" t="s">
        <v>218</v>
      </c>
      <c r="E501">
        <v>19970302</v>
      </c>
      <c r="F501">
        <v>3</v>
      </c>
      <c r="H501">
        <f t="shared" si="14"/>
        <v>2</v>
      </c>
      <c r="I501" s="91" t="str">
        <f t="shared" si="15"/>
        <v>309女</v>
      </c>
    </row>
    <row r="502" spans="1:9" ht="13.5">
      <c r="A502">
        <v>319</v>
      </c>
      <c r="B502" t="s">
        <v>1257</v>
      </c>
      <c r="C502" t="s">
        <v>1258</v>
      </c>
      <c r="D502" t="s">
        <v>218</v>
      </c>
      <c r="E502">
        <v>19981210</v>
      </c>
      <c r="F502">
        <v>1</v>
      </c>
      <c r="H502">
        <f t="shared" si="14"/>
        <v>2</v>
      </c>
      <c r="I502" s="91" t="str">
        <f t="shared" si="15"/>
        <v>319女</v>
      </c>
    </row>
    <row r="503" spans="1:9" ht="13.5">
      <c r="A503">
        <v>305</v>
      </c>
      <c r="B503" t="s">
        <v>811</v>
      </c>
      <c r="C503" t="s">
        <v>812</v>
      </c>
      <c r="D503" t="s">
        <v>197</v>
      </c>
      <c r="E503">
        <v>19970730</v>
      </c>
      <c r="F503">
        <v>2</v>
      </c>
      <c r="H503">
        <f t="shared" si="14"/>
        <v>1</v>
      </c>
      <c r="I503" s="91" t="str">
        <f t="shared" si="15"/>
        <v>305男</v>
      </c>
    </row>
    <row r="504" spans="1:9" ht="13.5">
      <c r="A504">
        <v>311</v>
      </c>
      <c r="B504" t="s">
        <v>813</v>
      </c>
      <c r="C504" t="s">
        <v>814</v>
      </c>
      <c r="D504" t="s">
        <v>218</v>
      </c>
      <c r="E504">
        <v>19970129</v>
      </c>
      <c r="F504">
        <v>3</v>
      </c>
      <c r="H504">
        <f t="shared" si="14"/>
        <v>2</v>
      </c>
      <c r="I504" s="91" t="str">
        <f t="shared" si="15"/>
        <v>311女</v>
      </c>
    </row>
    <row r="505" spans="1:9" ht="13.5">
      <c r="A505">
        <v>307</v>
      </c>
      <c r="B505" t="s">
        <v>1259</v>
      </c>
      <c r="C505" t="s">
        <v>1260</v>
      </c>
      <c r="D505" t="s">
        <v>197</v>
      </c>
      <c r="E505">
        <v>19980624</v>
      </c>
      <c r="F505">
        <v>1</v>
      </c>
      <c r="H505">
        <f t="shared" si="14"/>
        <v>1</v>
      </c>
      <c r="I505" s="91" t="str">
        <f t="shared" si="15"/>
        <v>307男</v>
      </c>
    </row>
    <row r="506" spans="1:9" ht="13.5">
      <c r="A506">
        <v>310</v>
      </c>
      <c r="B506" t="s">
        <v>815</v>
      </c>
      <c r="C506" t="s">
        <v>816</v>
      </c>
      <c r="D506" t="s">
        <v>218</v>
      </c>
      <c r="E506">
        <v>19970201</v>
      </c>
      <c r="F506">
        <v>3</v>
      </c>
      <c r="H506">
        <f t="shared" si="14"/>
        <v>2</v>
      </c>
      <c r="I506" s="91" t="str">
        <f t="shared" si="15"/>
        <v>310女</v>
      </c>
    </row>
    <row r="507" spans="1:9" ht="13.5">
      <c r="A507">
        <v>325</v>
      </c>
      <c r="B507" t="s">
        <v>817</v>
      </c>
      <c r="C507" t="s">
        <v>818</v>
      </c>
      <c r="D507" t="s">
        <v>197</v>
      </c>
      <c r="E507">
        <v>19960622</v>
      </c>
      <c r="F507">
        <v>3</v>
      </c>
      <c r="H507">
        <f t="shared" si="14"/>
        <v>1</v>
      </c>
      <c r="I507" s="91" t="str">
        <f t="shared" si="15"/>
        <v>325男</v>
      </c>
    </row>
    <row r="508" spans="1:9" ht="13.5">
      <c r="A508">
        <v>306</v>
      </c>
      <c r="B508" t="s">
        <v>1261</v>
      </c>
      <c r="C508" t="s">
        <v>1262</v>
      </c>
      <c r="D508" t="s">
        <v>197</v>
      </c>
      <c r="E508">
        <v>19980827</v>
      </c>
      <c r="F508">
        <v>1</v>
      </c>
      <c r="H508">
        <f t="shared" si="14"/>
        <v>1</v>
      </c>
      <c r="I508" s="91" t="str">
        <f t="shared" si="15"/>
        <v>306男</v>
      </c>
    </row>
    <row r="509" spans="1:9" ht="13.5">
      <c r="A509">
        <v>313</v>
      </c>
      <c r="B509" t="s">
        <v>819</v>
      </c>
      <c r="C509" t="s">
        <v>820</v>
      </c>
      <c r="D509" t="s">
        <v>218</v>
      </c>
      <c r="E509">
        <v>19971027</v>
      </c>
      <c r="F509">
        <v>2</v>
      </c>
      <c r="H509">
        <f t="shared" si="14"/>
        <v>2</v>
      </c>
      <c r="I509" s="91" t="str">
        <f t="shared" si="15"/>
        <v>313女</v>
      </c>
    </row>
    <row r="510" spans="1:9" ht="13.5">
      <c r="A510">
        <v>326</v>
      </c>
      <c r="B510" t="s">
        <v>821</v>
      </c>
      <c r="C510" t="s">
        <v>822</v>
      </c>
      <c r="D510" t="s">
        <v>197</v>
      </c>
      <c r="E510">
        <v>19970210</v>
      </c>
      <c r="F510">
        <v>3</v>
      </c>
      <c r="H510">
        <f t="shared" si="14"/>
        <v>1</v>
      </c>
      <c r="I510" s="91" t="str">
        <f t="shared" si="15"/>
        <v>326男</v>
      </c>
    </row>
    <row r="511" spans="1:9" ht="13.5">
      <c r="A511">
        <v>309</v>
      </c>
      <c r="B511" t="s">
        <v>1263</v>
      </c>
      <c r="C511" t="s">
        <v>1264</v>
      </c>
      <c r="D511" t="s">
        <v>197</v>
      </c>
      <c r="E511">
        <v>19990113</v>
      </c>
      <c r="F511">
        <v>1</v>
      </c>
      <c r="H511">
        <f t="shared" si="14"/>
        <v>1</v>
      </c>
      <c r="I511" s="91" t="str">
        <f t="shared" si="15"/>
        <v>309男</v>
      </c>
    </row>
    <row r="512" spans="1:9" ht="13.5">
      <c r="A512">
        <v>314</v>
      </c>
      <c r="B512" t="s">
        <v>823</v>
      </c>
      <c r="C512" t="s">
        <v>824</v>
      </c>
      <c r="D512" t="s">
        <v>218</v>
      </c>
      <c r="E512">
        <v>19970528</v>
      </c>
      <c r="F512">
        <v>2</v>
      </c>
      <c r="H512">
        <f t="shared" si="14"/>
        <v>2</v>
      </c>
      <c r="I512" s="91" t="str">
        <f t="shared" si="15"/>
        <v>314女</v>
      </c>
    </row>
    <row r="513" spans="1:9" ht="13.5">
      <c r="A513">
        <v>316</v>
      </c>
      <c r="B513" t="s">
        <v>825</v>
      </c>
      <c r="C513" t="s">
        <v>826</v>
      </c>
      <c r="D513" t="s">
        <v>218</v>
      </c>
      <c r="E513">
        <v>19980222</v>
      </c>
      <c r="F513">
        <v>2</v>
      </c>
      <c r="H513">
        <f t="shared" si="14"/>
        <v>2</v>
      </c>
      <c r="I513" s="91" t="str">
        <f t="shared" si="15"/>
        <v>316女</v>
      </c>
    </row>
    <row r="514" spans="1:9" ht="13.5">
      <c r="A514">
        <v>308</v>
      </c>
      <c r="B514" t="s">
        <v>827</v>
      </c>
      <c r="C514" t="s">
        <v>828</v>
      </c>
      <c r="D514" t="s">
        <v>218</v>
      </c>
      <c r="E514">
        <v>19960502</v>
      </c>
      <c r="F514">
        <v>3</v>
      </c>
      <c r="H514">
        <f t="shared" si="14"/>
        <v>2</v>
      </c>
      <c r="I514" s="91" t="str">
        <f t="shared" si="15"/>
        <v>308女</v>
      </c>
    </row>
    <row r="515" spans="1:9" ht="13.5">
      <c r="A515">
        <v>329</v>
      </c>
      <c r="B515" t="s">
        <v>829</v>
      </c>
      <c r="C515" t="s">
        <v>830</v>
      </c>
      <c r="D515" t="s">
        <v>197</v>
      </c>
      <c r="E515">
        <v>19970607</v>
      </c>
      <c r="F515">
        <v>2</v>
      </c>
      <c r="H515">
        <f aca="true" t="shared" si="16" ref="H515:H543">IF(D515="男",1,2)</f>
        <v>1</v>
      </c>
      <c r="I515" s="91" t="str">
        <f aca="true" t="shared" si="17" ref="I515:I547">A515&amp;D515</f>
        <v>329男</v>
      </c>
    </row>
    <row r="516" spans="1:9" ht="13.5">
      <c r="A516">
        <v>132</v>
      </c>
      <c r="B516" t="s">
        <v>1265</v>
      </c>
      <c r="C516" t="s">
        <v>1266</v>
      </c>
      <c r="D516" t="s">
        <v>218</v>
      </c>
      <c r="E516">
        <v>19980516</v>
      </c>
      <c r="F516">
        <v>1</v>
      </c>
      <c r="H516">
        <f t="shared" si="16"/>
        <v>2</v>
      </c>
      <c r="I516" s="91" t="str">
        <f t="shared" si="17"/>
        <v>132女</v>
      </c>
    </row>
    <row r="517" spans="1:9" ht="13.5">
      <c r="A517">
        <v>157</v>
      </c>
      <c r="B517" t="s">
        <v>1267</v>
      </c>
      <c r="C517" t="s">
        <v>1268</v>
      </c>
      <c r="D517" t="s">
        <v>218</v>
      </c>
      <c r="E517">
        <v>19990210</v>
      </c>
      <c r="F517">
        <v>1</v>
      </c>
      <c r="H517">
        <f t="shared" si="16"/>
        <v>2</v>
      </c>
      <c r="I517" s="91" t="str">
        <f t="shared" si="17"/>
        <v>157女</v>
      </c>
    </row>
    <row r="518" spans="1:9" ht="13.5">
      <c r="A518">
        <v>133</v>
      </c>
      <c r="B518" t="s">
        <v>831</v>
      </c>
      <c r="C518" t="s">
        <v>832</v>
      </c>
      <c r="D518" t="s">
        <v>218</v>
      </c>
      <c r="E518">
        <v>19960720</v>
      </c>
      <c r="F518">
        <v>3</v>
      </c>
      <c r="H518">
        <f t="shared" si="16"/>
        <v>2</v>
      </c>
      <c r="I518" s="91" t="str">
        <f t="shared" si="17"/>
        <v>133女</v>
      </c>
    </row>
    <row r="519" spans="1:9" ht="13.5">
      <c r="A519">
        <v>133</v>
      </c>
      <c r="B519" t="s">
        <v>833</v>
      </c>
      <c r="C519" t="s">
        <v>834</v>
      </c>
      <c r="D519" t="s">
        <v>197</v>
      </c>
      <c r="E519">
        <v>19971231</v>
      </c>
      <c r="F519">
        <v>2</v>
      </c>
      <c r="H519">
        <f t="shared" si="16"/>
        <v>1</v>
      </c>
      <c r="I519" s="91" t="str">
        <f t="shared" si="17"/>
        <v>133男</v>
      </c>
    </row>
    <row r="520" spans="1:9" ht="13.5">
      <c r="A520">
        <v>154</v>
      </c>
      <c r="B520" t="s">
        <v>835</v>
      </c>
      <c r="C520" t="s">
        <v>836</v>
      </c>
      <c r="D520" t="s">
        <v>197</v>
      </c>
      <c r="E520">
        <v>19960612</v>
      </c>
      <c r="F520">
        <v>3</v>
      </c>
      <c r="H520">
        <f t="shared" si="16"/>
        <v>1</v>
      </c>
      <c r="I520" s="91" t="str">
        <f t="shared" si="17"/>
        <v>154男</v>
      </c>
    </row>
    <row r="521" spans="1:9" ht="13.5">
      <c r="A521">
        <v>134</v>
      </c>
      <c r="B521" t="s">
        <v>837</v>
      </c>
      <c r="C521" t="s">
        <v>838</v>
      </c>
      <c r="D521" t="s">
        <v>218</v>
      </c>
      <c r="E521">
        <v>19961212</v>
      </c>
      <c r="F521">
        <v>3</v>
      </c>
      <c r="H521">
        <f t="shared" si="16"/>
        <v>2</v>
      </c>
      <c r="I521" s="91" t="str">
        <f t="shared" si="17"/>
        <v>134女</v>
      </c>
    </row>
    <row r="522" spans="1:9" ht="13.5">
      <c r="A522">
        <v>155</v>
      </c>
      <c r="B522" t="s">
        <v>839</v>
      </c>
      <c r="C522" t="s">
        <v>840</v>
      </c>
      <c r="D522" t="s">
        <v>197</v>
      </c>
      <c r="E522">
        <v>19970824</v>
      </c>
      <c r="F522">
        <v>2</v>
      </c>
      <c r="H522">
        <f t="shared" si="16"/>
        <v>1</v>
      </c>
      <c r="I522" s="91" t="str">
        <f t="shared" si="17"/>
        <v>155男</v>
      </c>
    </row>
    <row r="523" spans="1:9" ht="13.5">
      <c r="A523">
        <v>135</v>
      </c>
      <c r="B523" t="s">
        <v>841</v>
      </c>
      <c r="C523" t="s">
        <v>842</v>
      </c>
      <c r="D523" t="s">
        <v>218</v>
      </c>
      <c r="E523">
        <v>19961009</v>
      </c>
      <c r="F523">
        <v>3</v>
      </c>
      <c r="H523">
        <f t="shared" si="16"/>
        <v>2</v>
      </c>
      <c r="I523" s="91" t="str">
        <f t="shared" si="17"/>
        <v>135女</v>
      </c>
    </row>
    <row r="524" spans="1:9" ht="13.5">
      <c r="A524">
        <v>156</v>
      </c>
      <c r="B524" t="s">
        <v>843</v>
      </c>
      <c r="C524" t="s">
        <v>844</v>
      </c>
      <c r="D524" t="s">
        <v>197</v>
      </c>
      <c r="E524">
        <v>19960827</v>
      </c>
      <c r="F524">
        <v>3</v>
      </c>
      <c r="H524">
        <f t="shared" si="16"/>
        <v>1</v>
      </c>
      <c r="I524" s="91" t="str">
        <f t="shared" si="17"/>
        <v>156男</v>
      </c>
    </row>
    <row r="525" spans="1:9" ht="13.5">
      <c r="A525">
        <v>138</v>
      </c>
      <c r="B525" t="s">
        <v>845</v>
      </c>
      <c r="C525" t="s">
        <v>846</v>
      </c>
      <c r="D525" t="s">
        <v>197</v>
      </c>
      <c r="E525">
        <v>19960826</v>
      </c>
      <c r="F525">
        <v>3</v>
      </c>
      <c r="H525">
        <f t="shared" si="16"/>
        <v>1</v>
      </c>
      <c r="I525" s="91" t="str">
        <f t="shared" si="17"/>
        <v>138男</v>
      </c>
    </row>
    <row r="526" spans="1:9" ht="13.5">
      <c r="A526">
        <v>151</v>
      </c>
      <c r="B526" t="s">
        <v>1269</v>
      </c>
      <c r="C526" t="s">
        <v>1270</v>
      </c>
      <c r="D526" t="s">
        <v>218</v>
      </c>
      <c r="E526">
        <v>19980516</v>
      </c>
      <c r="F526">
        <v>1</v>
      </c>
      <c r="H526">
        <f t="shared" si="16"/>
        <v>2</v>
      </c>
      <c r="I526" s="91" t="str">
        <f t="shared" si="17"/>
        <v>151女</v>
      </c>
    </row>
    <row r="527" spans="1:9" ht="13.5">
      <c r="A527">
        <v>141</v>
      </c>
      <c r="B527" t="s">
        <v>1271</v>
      </c>
      <c r="C527" t="s">
        <v>1272</v>
      </c>
      <c r="D527" t="s">
        <v>218</v>
      </c>
      <c r="E527">
        <v>19980906</v>
      </c>
      <c r="F527">
        <v>1</v>
      </c>
      <c r="H527">
        <f t="shared" si="16"/>
        <v>2</v>
      </c>
      <c r="I527" s="91" t="str">
        <f t="shared" si="17"/>
        <v>141女</v>
      </c>
    </row>
    <row r="528" spans="1:9" ht="13.5">
      <c r="A528">
        <v>149</v>
      </c>
      <c r="B528" t="s">
        <v>1273</v>
      </c>
      <c r="C528" t="s">
        <v>1274</v>
      </c>
      <c r="D528" t="s">
        <v>197</v>
      </c>
      <c r="E528">
        <v>19980504</v>
      </c>
      <c r="F528">
        <v>1</v>
      </c>
      <c r="H528">
        <f t="shared" si="16"/>
        <v>1</v>
      </c>
      <c r="I528" s="91" t="str">
        <f t="shared" si="17"/>
        <v>149男</v>
      </c>
    </row>
    <row r="529" spans="1:9" ht="13.5">
      <c r="A529">
        <v>147</v>
      </c>
      <c r="B529" t="s">
        <v>1275</v>
      </c>
      <c r="C529" t="s">
        <v>1276</v>
      </c>
      <c r="D529" t="s">
        <v>218</v>
      </c>
      <c r="E529">
        <v>19990209</v>
      </c>
      <c r="F529">
        <v>1</v>
      </c>
      <c r="H529">
        <f t="shared" si="16"/>
        <v>2</v>
      </c>
      <c r="I529" s="91" t="str">
        <f t="shared" si="17"/>
        <v>147女</v>
      </c>
    </row>
    <row r="530" spans="1:9" ht="13.5">
      <c r="A530">
        <v>137</v>
      </c>
      <c r="B530" t="s">
        <v>847</v>
      </c>
      <c r="C530" t="s">
        <v>848</v>
      </c>
      <c r="D530" t="s">
        <v>218</v>
      </c>
      <c r="E530">
        <v>19960614</v>
      </c>
      <c r="F530">
        <v>3</v>
      </c>
      <c r="H530">
        <f t="shared" si="16"/>
        <v>2</v>
      </c>
      <c r="I530" s="91" t="str">
        <f t="shared" si="17"/>
        <v>137女</v>
      </c>
    </row>
    <row r="531" spans="1:9" ht="13.5">
      <c r="A531">
        <v>152</v>
      </c>
      <c r="B531" t="s">
        <v>849</v>
      </c>
      <c r="C531" t="s">
        <v>850</v>
      </c>
      <c r="D531" t="s">
        <v>197</v>
      </c>
      <c r="E531">
        <v>19961112</v>
      </c>
      <c r="F531">
        <v>3</v>
      </c>
      <c r="H531">
        <f t="shared" si="16"/>
        <v>1</v>
      </c>
      <c r="I531" s="91" t="str">
        <f t="shared" si="17"/>
        <v>152男</v>
      </c>
    </row>
    <row r="532" spans="1:9" ht="13.5">
      <c r="A532">
        <v>136</v>
      </c>
      <c r="B532" t="s">
        <v>851</v>
      </c>
      <c r="C532" t="s">
        <v>852</v>
      </c>
      <c r="D532" t="s">
        <v>197</v>
      </c>
      <c r="E532">
        <v>19961125</v>
      </c>
      <c r="F532">
        <v>3</v>
      </c>
      <c r="H532">
        <f t="shared" si="16"/>
        <v>1</v>
      </c>
      <c r="I532" s="91" t="str">
        <f t="shared" si="17"/>
        <v>136男</v>
      </c>
    </row>
    <row r="533" spans="1:9" ht="13.5">
      <c r="A533">
        <v>130</v>
      </c>
      <c r="B533" t="s">
        <v>853</v>
      </c>
      <c r="C533" t="s">
        <v>854</v>
      </c>
      <c r="D533" t="s">
        <v>197</v>
      </c>
      <c r="E533">
        <v>19961019</v>
      </c>
      <c r="F533">
        <v>3</v>
      </c>
      <c r="H533">
        <f t="shared" si="16"/>
        <v>1</v>
      </c>
      <c r="I533" s="91" t="str">
        <f t="shared" si="17"/>
        <v>130男</v>
      </c>
    </row>
    <row r="534" spans="1:9" ht="13.5">
      <c r="A534">
        <v>144</v>
      </c>
      <c r="B534" t="s">
        <v>1277</v>
      </c>
      <c r="C534" t="s">
        <v>1278</v>
      </c>
      <c r="D534" t="s">
        <v>218</v>
      </c>
      <c r="E534">
        <v>19990120</v>
      </c>
      <c r="F534">
        <v>1</v>
      </c>
      <c r="H534">
        <f t="shared" si="16"/>
        <v>2</v>
      </c>
      <c r="I534" s="91" t="str">
        <f t="shared" si="17"/>
        <v>144女</v>
      </c>
    </row>
    <row r="535" spans="1:9" ht="13.5">
      <c r="A535">
        <v>140</v>
      </c>
      <c r="B535" t="s">
        <v>1279</v>
      </c>
      <c r="C535" t="s">
        <v>1280</v>
      </c>
      <c r="D535" t="s">
        <v>218</v>
      </c>
      <c r="E535">
        <v>19980510</v>
      </c>
      <c r="F535">
        <v>1</v>
      </c>
      <c r="H535">
        <f t="shared" si="16"/>
        <v>2</v>
      </c>
      <c r="I535" s="91" t="str">
        <f t="shared" si="17"/>
        <v>140女</v>
      </c>
    </row>
    <row r="536" spans="1:9" ht="13.5">
      <c r="A536">
        <v>135</v>
      </c>
      <c r="B536" t="s">
        <v>855</v>
      </c>
      <c r="C536" t="s">
        <v>856</v>
      </c>
      <c r="D536" t="s">
        <v>197</v>
      </c>
      <c r="E536">
        <v>19960528</v>
      </c>
      <c r="F536">
        <v>3</v>
      </c>
      <c r="H536">
        <f t="shared" si="16"/>
        <v>1</v>
      </c>
      <c r="I536" s="91" t="str">
        <f t="shared" si="17"/>
        <v>135男</v>
      </c>
    </row>
    <row r="537" spans="1:9" ht="13.5">
      <c r="A537">
        <v>159</v>
      </c>
      <c r="B537" t="s">
        <v>1281</v>
      </c>
      <c r="C537" t="s">
        <v>1282</v>
      </c>
      <c r="D537" t="s">
        <v>197</v>
      </c>
      <c r="E537">
        <v>19980804</v>
      </c>
      <c r="F537">
        <v>1</v>
      </c>
      <c r="H537">
        <f t="shared" si="16"/>
        <v>1</v>
      </c>
      <c r="I537" s="91" t="str">
        <f t="shared" si="17"/>
        <v>159男</v>
      </c>
    </row>
    <row r="538" spans="1:9" ht="13.5">
      <c r="A538">
        <v>158</v>
      </c>
      <c r="B538" t="s">
        <v>857</v>
      </c>
      <c r="C538" t="s">
        <v>858</v>
      </c>
      <c r="D538" t="s">
        <v>197</v>
      </c>
      <c r="E538">
        <v>19970409</v>
      </c>
      <c r="F538">
        <v>2</v>
      </c>
      <c r="H538">
        <f t="shared" si="16"/>
        <v>1</v>
      </c>
      <c r="I538" s="91" t="str">
        <f t="shared" si="17"/>
        <v>158男</v>
      </c>
    </row>
    <row r="539" spans="1:9" ht="13.5">
      <c r="A539">
        <v>132</v>
      </c>
      <c r="B539" t="s">
        <v>859</v>
      </c>
      <c r="C539" t="s">
        <v>860</v>
      </c>
      <c r="D539" t="s">
        <v>197</v>
      </c>
      <c r="E539">
        <v>19960429</v>
      </c>
      <c r="F539">
        <v>3</v>
      </c>
      <c r="H539">
        <f t="shared" si="16"/>
        <v>1</v>
      </c>
      <c r="I539" s="91" t="str">
        <f t="shared" si="17"/>
        <v>132男</v>
      </c>
    </row>
    <row r="540" spans="1:9" ht="13.5">
      <c r="A540">
        <v>152</v>
      </c>
      <c r="B540" t="s">
        <v>1283</v>
      </c>
      <c r="C540" t="s">
        <v>1284</v>
      </c>
      <c r="D540" t="s">
        <v>218</v>
      </c>
      <c r="E540">
        <v>19980819</v>
      </c>
      <c r="F540">
        <v>1</v>
      </c>
      <c r="H540">
        <f t="shared" si="16"/>
        <v>2</v>
      </c>
      <c r="I540" s="91" t="str">
        <f t="shared" si="17"/>
        <v>152女</v>
      </c>
    </row>
    <row r="541" spans="1:9" ht="13.5">
      <c r="A541">
        <v>134</v>
      </c>
      <c r="B541" t="s">
        <v>861</v>
      </c>
      <c r="C541" t="s">
        <v>862</v>
      </c>
      <c r="D541" t="s">
        <v>197</v>
      </c>
      <c r="E541">
        <v>19960427</v>
      </c>
      <c r="F541">
        <v>3</v>
      </c>
      <c r="H541">
        <f t="shared" si="16"/>
        <v>1</v>
      </c>
      <c r="I541" s="91" t="str">
        <f t="shared" si="17"/>
        <v>134男</v>
      </c>
    </row>
    <row r="542" spans="1:9" ht="13.5">
      <c r="A542">
        <v>138</v>
      </c>
      <c r="B542" t="s">
        <v>863</v>
      </c>
      <c r="C542" t="s">
        <v>864</v>
      </c>
      <c r="D542" t="s">
        <v>218</v>
      </c>
      <c r="E542">
        <v>19970111</v>
      </c>
      <c r="F542">
        <v>3</v>
      </c>
      <c r="H542">
        <f t="shared" si="16"/>
        <v>2</v>
      </c>
      <c r="I542" s="91" t="str">
        <f t="shared" si="17"/>
        <v>138女</v>
      </c>
    </row>
    <row r="543" spans="1:9" ht="13.5">
      <c r="A543">
        <v>150</v>
      </c>
      <c r="B543" t="s">
        <v>865</v>
      </c>
      <c r="C543" t="s">
        <v>866</v>
      </c>
      <c r="D543" t="s">
        <v>218</v>
      </c>
      <c r="E543">
        <v>19970618</v>
      </c>
      <c r="F543">
        <v>2</v>
      </c>
      <c r="H543">
        <f t="shared" si="16"/>
        <v>2</v>
      </c>
      <c r="I543" s="91" t="str">
        <f t="shared" si="17"/>
        <v>150女</v>
      </c>
    </row>
    <row r="544" ht="13.5">
      <c r="I544" s="91">
        <f t="shared" si="17"/>
      </c>
    </row>
    <row r="545" ht="13.5">
      <c r="I545" s="91">
        <f t="shared" si="17"/>
      </c>
    </row>
    <row r="546" ht="13.5">
      <c r="I546" s="91">
        <f t="shared" si="17"/>
      </c>
    </row>
    <row r="547" ht="13.5">
      <c r="I547" s="91">
        <f t="shared" si="17"/>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kawai-kenichi-1</dc:creator>
  <cp:keywords/>
  <dc:description/>
  <cp:lastModifiedBy>sumitomo</cp:lastModifiedBy>
  <cp:lastPrinted>2013-08-30T23:08:09Z</cp:lastPrinted>
  <dcterms:created xsi:type="dcterms:W3CDTF">2011-10-23T07:21:18Z</dcterms:created>
  <dcterms:modified xsi:type="dcterms:W3CDTF">2014-08-18T13:28:52Z</dcterms:modified>
  <cp:category/>
  <cp:version/>
  <cp:contentType/>
  <cp:contentStatus/>
</cp:coreProperties>
</file>